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20" yWindow="580" windowWidth="21660" windowHeight="17360" tabRatio="500" activeTab="0"/>
  </bookViews>
  <sheets>
    <sheet name="NEW Revised Budget Sheet" sheetId="1" r:id="rId1"/>
    <sheet name="Original Budget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<sst xmlns="http://schemas.openxmlformats.org/spreadsheetml/2006/main" count="129" uniqueCount="111">
  <si>
    <r>
      <t xml:space="preserve">Creative Arts Division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</si>
  <si>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FTv84B,C</t>
  </si>
  <si>
    <t>Computer Animation</t>
  </si>
  <si>
    <t>FTV73</t>
  </si>
  <si>
    <t>Animation prod lab</t>
  </si>
  <si>
    <t>FTV81X</t>
  </si>
  <si>
    <t>Animation prod topics</t>
  </si>
  <si>
    <t>FTV69</t>
  </si>
  <si>
    <t>Principles of Animation</t>
  </si>
  <si>
    <t>Musi1A</t>
  </si>
  <si>
    <t>Intro to Music</t>
  </si>
  <si>
    <t>Musi10A</t>
  </si>
  <si>
    <t>Musi Fundamentals</t>
  </si>
  <si>
    <t>Musi12</t>
  </si>
  <si>
    <t>Class Piano 1</t>
  </si>
  <si>
    <t>Musi13</t>
  </si>
  <si>
    <t>Beg Singing</t>
  </si>
  <si>
    <t>Musi14</t>
  </si>
  <si>
    <t>Beg Guitar</t>
  </si>
  <si>
    <t>Musi20</t>
  </si>
  <si>
    <t>Musi48</t>
  </si>
  <si>
    <t>Musi32</t>
  </si>
  <si>
    <t>Jazz Solo Voice</t>
  </si>
  <si>
    <t>Jazz Improv</t>
  </si>
  <si>
    <t>De Anza Choral</t>
  </si>
  <si>
    <t>Intro to the Visual Arts</t>
  </si>
  <si>
    <t>His of Art/post impress to modern</t>
  </si>
  <si>
    <t>Arts1A</t>
  </si>
  <si>
    <t>Arts2D</t>
  </si>
  <si>
    <t>Art4A</t>
  </si>
  <si>
    <t>Beg. Drawing</t>
  </si>
  <si>
    <t>Arts12</t>
  </si>
  <si>
    <t>Design and Color</t>
  </si>
  <si>
    <t>Arts4B</t>
  </si>
  <si>
    <t>Intermed. Drawing</t>
  </si>
  <si>
    <t>Arts8</t>
  </si>
  <si>
    <t>2-D Design</t>
  </si>
  <si>
    <t>Arts10</t>
  </si>
  <si>
    <t>3-D Design</t>
  </si>
  <si>
    <t>Arts53A</t>
  </si>
  <si>
    <t>Intro to Visual Technology</t>
  </si>
  <si>
    <t>Arts55B,C</t>
  </si>
  <si>
    <t>Graphic Design/Comm</t>
  </si>
  <si>
    <t>Danc23A</t>
  </si>
  <si>
    <t>Cont Dance</t>
  </si>
  <si>
    <t>Danc22</t>
  </si>
  <si>
    <t>Body Awarness/Cond</t>
  </si>
  <si>
    <t>Danc24B,C</t>
  </si>
  <si>
    <t>Social Dance</t>
  </si>
  <si>
    <t>Danc48</t>
  </si>
  <si>
    <t>Tech Prod</t>
  </si>
  <si>
    <t>Thea1</t>
  </si>
  <si>
    <t>Apprec of Theatre</t>
  </si>
  <si>
    <t>Thea20</t>
  </si>
  <si>
    <t>Acting</t>
  </si>
  <si>
    <t>Phtg 7</t>
  </si>
  <si>
    <t>Explor Visual Express</t>
  </si>
  <si>
    <t>Using Digital Camera</t>
  </si>
  <si>
    <t>Phtg58Z</t>
  </si>
  <si>
    <t>Phtg1</t>
  </si>
  <si>
    <t>Basic Photo</t>
  </si>
  <si>
    <t>FTV67</t>
  </si>
  <si>
    <t>Drawing for Animation</t>
  </si>
  <si>
    <t>Animation studies</t>
  </si>
  <si>
    <t>• Elimination of Music Department Courses during Summer Session</t>
  </si>
  <si>
    <t>• Loss of $571,170 in Apportionment</t>
  </si>
  <si>
    <t>• Reduction in Course availability each quarter.  Some courses will only be able to be offered once per year.</t>
  </si>
  <si>
    <t>Classified Reductions</t>
  </si>
  <si>
    <t>Faculty Reductions</t>
  </si>
  <si>
    <t>B Budget Reductions</t>
  </si>
  <si>
    <t xml:space="preserve">Other Reductions </t>
  </si>
  <si>
    <t>Impact of Reductions</t>
  </si>
  <si>
    <t xml:space="preserve"> </t>
  </si>
  <si>
    <t>Course Reductions</t>
  </si>
  <si>
    <t>Complete List of Reductions</t>
  </si>
  <si>
    <t xml:space="preserve"> </t>
  </si>
  <si>
    <t>Total Reduction</t>
  </si>
  <si>
    <t>Established Seat Count</t>
  </si>
  <si>
    <t>Dept. #</t>
  </si>
  <si>
    <t>Course Title</t>
  </si>
  <si>
    <t>"Single" Load Factor</t>
  </si>
  <si>
    <t># of Sections Reduced</t>
  </si>
  <si>
    <t>Total Load</t>
  </si>
  <si>
    <t>Savings in FTEF @ $63,00</t>
  </si>
  <si>
    <t># of Students Affected</t>
  </si>
  <si>
    <t>Administrative Position(s)</t>
  </si>
  <si>
    <t>Classified Position(s)</t>
  </si>
  <si>
    <t>Faculty Position(s)</t>
  </si>
  <si>
    <t>B Budget cut</t>
  </si>
  <si>
    <t>HSK -2B</t>
  </si>
  <si>
    <t>FLW -2C</t>
  </si>
  <si>
    <t>BSK -1A</t>
  </si>
  <si>
    <t>DRV -1A</t>
  </si>
  <si>
    <r>
      <t xml:space="preserve">Division Name Here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</si>
  <si>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Beginning Basket Weaving - SAMPLE</t>
  </si>
  <si>
    <t>Drivers Training               - SAMPLE</t>
  </si>
  <si>
    <t>Housekeeping                 - SAMPLE</t>
  </si>
  <si>
    <t>Floral Arrangement          - SAMPLE</t>
  </si>
  <si>
    <t xml:space="preserve">• All transferable courses in all 9 departments adversely impacted. </t>
  </si>
  <si>
    <t>Impact to Physical Sciences, Mathmatics and Engineering</t>
  </si>
  <si>
    <t>SAMPLE</t>
  </si>
  <si>
    <t xml:space="preserve">• 57% reduction of **** courses.  </t>
  </si>
  <si>
    <t>• One open position in ******** frozen.</t>
  </si>
  <si>
    <t>• 44% reduction in ***** program; 43% reduction in ***** program.</t>
  </si>
  <si>
    <t>• Elimination of all summer courses in ****** AND *****.</t>
  </si>
  <si>
    <t>• Loss of **** FTEF, $*** in 1320 dollars with ***** students affected.</t>
  </si>
  <si>
    <t>Class Hours Per Week</t>
  </si>
  <si>
    <t>#of Stud. X # of hrs =  Class WSCH</t>
  </si>
  <si>
    <t>Classs WSCH * 11.67/525 = Annual FTES</t>
  </si>
  <si>
    <t>LOSS OF APPORTIONMENT@ $4564 PER FTES</t>
  </si>
  <si>
    <t>FTV77Y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</si>
</sst>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"/>
    <numFmt numFmtId="170" formatCode="&quot;$&quot;#,##0"/>
    <numFmt numFmtId="171" formatCode="_(&quot;$&quot;* #,##0_);_(&quot;$&quot;* \(#,##0\);_(&quot;$&quot;* &quot;-&quot;??_);_(@_)"/>
    <numFmt numFmtId="172" formatCode="General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12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10"/>
      <color indexed="10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center"/>
    </xf>
    <xf numFmtId="44" fontId="1" fillId="3" borderId="6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8" fontId="1" fillId="0" borderId="7" xfId="0" applyNumberFormat="1" applyFont="1" applyBorder="1" applyAlignment="1">
      <alignment/>
    </xf>
    <xf numFmtId="0" fontId="0" fillId="0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44" fontId="0" fillId="0" borderId="8" xfId="17" applyFon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17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0" fillId="2" borderId="17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171" fontId="0" fillId="0" borderId="0" xfId="17" applyNumberFormat="1" applyFont="1" applyBorder="1" applyAlignment="1">
      <alignment/>
    </xf>
    <xf numFmtId="0" fontId="0" fillId="0" borderId="3" xfId="0" applyBorder="1" applyAlignment="1">
      <alignment horizontal="center"/>
    </xf>
    <xf numFmtId="44" fontId="11" fillId="0" borderId="18" xfId="17" applyFont="1" applyBorder="1" applyAlignment="1">
      <alignment/>
    </xf>
    <xf numFmtId="44" fontId="11" fillId="0" borderId="19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71" fontId="0" fillId="0" borderId="20" xfId="17" applyNumberFormat="1" applyFont="1" applyBorder="1" applyAlignment="1">
      <alignment/>
    </xf>
    <xf numFmtId="44" fontId="11" fillId="0" borderId="21" xfId="17" applyFont="1" applyBorder="1" applyAlignment="1">
      <alignment/>
    </xf>
    <xf numFmtId="44" fontId="11" fillId="0" borderId="22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4" xfId="0" applyNumberFormat="1" applyFont="1" applyBorder="1" applyAlignment="1">
      <alignment/>
    </xf>
    <xf numFmtId="168" fontId="13" fillId="0" borderId="7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workbookViewId="0" topLeftCell="A3">
      <selection activeCell="A50" sqref="A50:IV54"/>
    </sheetView>
  </sheetViews>
  <sheetFormatPr defaultColWidth="11.00390625" defaultRowHeight="12.75"/>
  <cols>
    <col min="1" max="1" width="9.00390625" style="0" customWidth="1"/>
    <col min="2" max="2" width="31.875" style="0" customWidth="1"/>
    <col min="3" max="3" width="8.25390625" style="0" customWidth="1"/>
    <col min="4" max="4" width="10.125" style="0" customWidth="1"/>
    <col min="5" max="5" width="7.375" style="1" customWidth="1"/>
    <col min="6" max="6" width="6.375" style="1" customWidth="1"/>
    <col min="7" max="8" width="7.75390625" style="0" customWidth="1"/>
    <col min="9" max="9" width="8.00390625" style="0" customWidth="1"/>
    <col min="10" max="10" width="13.625" style="0" bestFit="1" customWidth="1"/>
    <col min="11" max="11" width="8.375" style="0" customWidth="1"/>
    <col min="12" max="12" width="2.25390625" style="0" customWidth="1"/>
    <col min="13" max="13" width="14.375" style="0" customWidth="1"/>
  </cols>
  <sheetData>
    <row r="1" spans="1:13" ht="52.5" customHeight="1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75.75" customHeight="1" thickBot="1">
      <c r="A2" s="49" t="s">
        <v>78</v>
      </c>
      <c r="B2" s="50" t="s">
        <v>79</v>
      </c>
      <c r="C2" s="50" t="s">
        <v>81</v>
      </c>
      <c r="D2" s="50" t="s">
        <v>80</v>
      </c>
      <c r="E2" s="50" t="s">
        <v>77</v>
      </c>
      <c r="F2" s="50" t="s">
        <v>106</v>
      </c>
      <c r="G2" s="50" t="s">
        <v>82</v>
      </c>
      <c r="H2" s="50" t="s">
        <v>107</v>
      </c>
      <c r="I2" s="50" t="s">
        <v>108</v>
      </c>
      <c r="J2" s="50" t="s">
        <v>83</v>
      </c>
      <c r="K2" s="51" t="s">
        <v>84</v>
      </c>
      <c r="L2" s="52"/>
      <c r="M2" s="32" t="s">
        <v>109</v>
      </c>
    </row>
    <row r="3" spans="1:13" ht="12.75">
      <c r="A3" s="6" t="s">
        <v>27</v>
      </c>
      <c r="B3" s="3" t="s">
        <v>25</v>
      </c>
      <c r="C3" s="33">
        <v>1</v>
      </c>
      <c r="D3" s="33">
        <v>0.089</v>
      </c>
      <c r="E3" s="33">
        <v>50</v>
      </c>
      <c r="F3" s="33">
        <v>4</v>
      </c>
      <c r="G3" s="2">
        <f>D3*C3</f>
        <v>0.089</v>
      </c>
      <c r="H3" s="2">
        <f>C3*(E3*F3)</f>
        <v>200</v>
      </c>
      <c r="I3" s="2">
        <f>H3*11.67/525</f>
        <v>4.445714285714286</v>
      </c>
      <c r="J3" s="34">
        <f>G3*63000</f>
        <v>5607</v>
      </c>
      <c r="K3" s="35">
        <f>E3*C3</f>
        <v>50</v>
      </c>
      <c r="M3" s="36">
        <f>4564*I3</f>
        <v>20290.24</v>
      </c>
    </row>
    <row r="4" spans="1:13" ht="12.75">
      <c r="A4" s="6" t="s">
        <v>28</v>
      </c>
      <c r="B4" s="3" t="s">
        <v>26</v>
      </c>
      <c r="C4" s="33">
        <v>1</v>
      </c>
      <c r="D4" s="33">
        <v>0.089</v>
      </c>
      <c r="E4" s="33">
        <v>60</v>
      </c>
      <c r="F4" s="33">
        <v>4</v>
      </c>
      <c r="G4" s="2">
        <f aca="true" t="shared" si="0" ref="G4:G49">D4*C4</f>
        <v>0.089</v>
      </c>
      <c r="H4" s="2">
        <f aca="true" t="shared" si="1" ref="H4:H49">C4*(E4*F4)</f>
        <v>240</v>
      </c>
      <c r="I4" s="2">
        <f aca="true" t="shared" si="2" ref="I4:I49">H4*11.67/525</f>
        <v>5.334857142857143</v>
      </c>
      <c r="J4" s="34">
        <f aca="true" t="shared" si="3" ref="J4:J49">G4*63000</f>
        <v>5607</v>
      </c>
      <c r="K4" s="35">
        <f aca="true" t="shared" si="4" ref="K4:K49">E4*C4</f>
        <v>60</v>
      </c>
      <c r="M4" s="37">
        <f aca="true" t="shared" si="5" ref="M4:M49">4564*I4</f>
        <v>24348.288000000004</v>
      </c>
    </row>
    <row r="5" spans="1:13" ht="12.75">
      <c r="A5" s="6" t="s">
        <v>29</v>
      </c>
      <c r="B5" s="3" t="s">
        <v>30</v>
      </c>
      <c r="C5" s="33">
        <v>3</v>
      </c>
      <c r="D5" s="33">
        <v>0.111</v>
      </c>
      <c r="E5" s="33">
        <v>25</v>
      </c>
      <c r="F5" s="33">
        <v>6</v>
      </c>
      <c r="G5" s="2">
        <f t="shared" si="0"/>
        <v>0.333</v>
      </c>
      <c r="H5" s="2">
        <f t="shared" si="1"/>
        <v>450</v>
      </c>
      <c r="I5" s="2">
        <f t="shared" si="2"/>
        <v>10.002857142857144</v>
      </c>
      <c r="J5" s="34">
        <f t="shared" si="3"/>
        <v>20979</v>
      </c>
      <c r="K5" s="35">
        <f t="shared" si="4"/>
        <v>75</v>
      </c>
      <c r="M5" s="37">
        <f t="shared" si="5"/>
        <v>45653.04</v>
      </c>
    </row>
    <row r="6" spans="1:13" ht="12.75">
      <c r="A6" s="6" t="s">
        <v>31</v>
      </c>
      <c r="B6" s="38" t="s">
        <v>32</v>
      </c>
      <c r="C6" s="33">
        <v>1</v>
      </c>
      <c r="D6" s="33">
        <v>0.111</v>
      </c>
      <c r="E6" s="33">
        <v>25</v>
      </c>
      <c r="F6" s="33">
        <v>6</v>
      </c>
      <c r="G6" s="2">
        <f t="shared" si="0"/>
        <v>0.111</v>
      </c>
      <c r="H6" s="2">
        <f t="shared" si="1"/>
        <v>150</v>
      </c>
      <c r="I6" s="2">
        <f t="shared" si="2"/>
        <v>3.334285714285714</v>
      </c>
      <c r="J6" s="34">
        <f t="shared" si="3"/>
        <v>6993</v>
      </c>
      <c r="K6" s="35">
        <f t="shared" si="4"/>
        <v>25</v>
      </c>
      <c r="M6" s="37">
        <f t="shared" si="5"/>
        <v>15217.679999999998</v>
      </c>
    </row>
    <row r="7" spans="1:13" ht="12.75">
      <c r="A7" s="6" t="s">
        <v>33</v>
      </c>
      <c r="B7" s="38" t="s">
        <v>34</v>
      </c>
      <c r="C7" s="33">
        <v>1</v>
      </c>
      <c r="D7" s="33">
        <v>0.111</v>
      </c>
      <c r="E7" s="33">
        <v>25</v>
      </c>
      <c r="F7" s="33">
        <v>6</v>
      </c>
      <c r="G7" s="2">
        <f t="shared" si="0"/>
        <v>0.111</v>
      </c>
      <c r="H7" s="2">
        <f t="shared" si="1"/>
        <v>150</v>
      </c>
      <c r="I7" s="2">
        <f t="shared" si="2"/>
        <v>3.334285714285714</v>
      </c>
      <c r="J7" s="34">
        <f t="shared" si="3"/>
        <v>6993</v>
      </c>
      <c r="K7" s="35">
        <f t="shared" si="4"/>
        <v>25</v>
      </c>
      <c r="M7" s="37">
        <f t="shared" si="5"/>
        <v>15217.679999999998</v>
      </c>
    </row>
    <row r="8" spans="1:13" ht="12.75">
      <c r="A8" s="6" t="s">
        <v>35</v>
      </c>
      <c r="B8" s="38" t="s">
        <v>36</v>
      </c>
      <c r="C8" s="33">
        <v>1</v>
      </c>
      <c r="D8" s="33">
        <v>0.111</v>
      </c>
      <c r="E8" s="33">
        <v>25</v>
      </c>
      <c r="F8" s="33">
        <v>6</v>
      </c>
      <c r="G8" s="2">
        <f t="shared" si="0"/>
        <v>0.111</v>
      </c>
      <c r="H8" s="2">
        <f t="shared" si="1"/>
        <v>150</v>
      </c>
      <c r="I8" s="2">
        <f t="shared" si="2"/>
        <v>3.334285714285714</v>
      </c>
      <c r="J8" s="34">
        <f t="shared" si="3"/>
        <v>6993</v>
      </c>
      <c r="K8" s="35">
        <f t="shared" si="4"/>
        <v>25</v>
      </c>
      <c r="M8" s="37">
        <f t="shared" si="5"/>
        <v>15217.679999999998</v>
      </c>
    </row>
    <row r="9" spans="1:13" ht="12.75">
      <c r="A9" s="6"/>
      <c r="B9" s="38"/>
      <c r="C9" s="33"/>
      <c r="D9" s="33"/>
      <c r="E9" s="33"/>
      <c r="F9" s="33"/>
      <c r="G9" s="2">
        <f t="shared" si="0"/>
        <v>0</v>
      </c>
      <c r="H9" s="2">
        <f t="shared" si="1"/>
        <v>0</v>
      </c>
      <c r="I9" s="2">
        <f t="shared" si="2"/>
        <v>0</v>
      </c>
      <c r="J9" s="34">
        <f t="shared" si="3"/>
        <v>0</v>
      </c>
      <c r="K9" s="35">
        <f t="shared" si="4"/>
        <v>0</v>
      </c>
      <c r="M9" s="37">
        <f t="shared" si="5"/>
        <v>0</v>
      </c>
    </row>
    <row r="10" spans="1:13" ht="12.75">
      <c r="A10" s="6" t="s">
        <v>37</v>
      </c>
      <c r="B10" s="38" t="s">
        <v>38</v>
      </c>
      <c r="C10" s="33">
        <v>1</v>
      </c>
      <c r="D10" s="33">
        <v>0.111</v>
      </c>
      <c r="E10" s="33">
        <v>25</v>
      </c>
      <c r="F10" s="33">
        <v>6</v>
      </c>
      <c r="G10" s="2">
        <f t="shared" si="0"/>
        <v>0.111</v>
      </c>
      <c r="H10" s="2">
        <f t="shared" si="1"/>
        <v>150</v>
      </c>
      <c r="I10" s="2">
        <f t="shared" si="2"/>
        <v>3.334285714285714</v>
      </c>
      <c r="J10" s="34">
        <f t="shared" si="3"/>
        <v>6993</v>
      </c>
      <c r="K10" s="35">
        <f t="shared" si="4"/>
        <v>25</v>
      </c>
      <c r="M10" s="37">
        <f t="shared" si="5"/>
        <v>15217.679999999998</v>
      </c>
    </row>
    <row r="11" spans="1:13" ht="12.75">
      <c r="A11" s="6" t="s">
        <v>39</v>
      </c>
      <c r="B11" s="38" t="s">
        <v>40</v>
      </c>
      <c r="C11" s="33">
        <v>1</v>
      </c>
      <c r="D11" s="33">
        <v>0.111</v>
      </c>
      <c r="E11" s="33">
        <v>30</v>
      </c>
      <c r="F11" s="33">
        <v>6</v>
      </c>
      <c r="G11" s="2">
        <f t="shared" si="0"/>
        <v>0.111</v>
      </c>
      <c r="H11" s="2">
        <f t="shared" si="1"/>
        <v>180</v>
      </c>
      <c r="I11" s="2">
        <f t="shared" si="2"/>
        <v>4.001142857142857</v>
      </c>
      <c r="J11" s="34">
        <f t="shared" si="3"/>
        <v>6993</v>
      </c>
      <c r="K11" s="35">
        <f t="shared" si="4"/>
        <v>30</v>
      </c>
      <c r="M11" s="37">
        <f t="shared" si="5"/>
        <v>18261.216</v>
      </c>
    </row>
    <row r="12" spans="1:13" ht="12.75">
      <c r="A12" s="6" t="s">
        <v>41</v>
      </c>
      <c r="B12" s="38" t="s">
        <v>42</v>
      </c>
      <c r="C12" s="33">
        <v>1</v>
      </c>
      <c r="D12" s="33">
        <v>0.111</v>
      </c>
      <c r="E12" s="33">
        <v>30</v>
      </c>
      <c r="F12" s="33">
        <v>6</v>
      </c>
      <c r="G12" s="2">
        <f t="shared" si="0"/>
        <v>0.111</v>
      </c>
      <c r="H12" s="2">
        <f t="shared" si="1"/>
        <v>180</v>
      </c>
      <c r="I12" s="2">
        <f t="shared" si="2"/>
        <v>4.001142857142857</v>
      </c>
      <c r="J12" s="34">
        <f t="shared" si="3"/>
        <v>6993</v>
      </c>
      <c r="K12" s="35">
        <f t="shared" si="4"/>
        <v>30</v>
      </c>
      <c r="M12" s="37">
        <f t="shared" si="5"/>
        <v>18261.216</v>
      </c>
    </row>
    <row r="13" spans="1:13" ht="12.75">
      <c r="A13" s="6"/>
      <c r="B13" s="38"/>
      <c r="C13" s="33">
        <v>0</v>
      </c>
      <c r="D13" s="33">
        <v>0</v>
      </c>
      <c r="E13" s="33">
        <v>0</v>
      </c>
      <c r="F13" s="33">
        <v>0</v>
      </c>
      <c r="G13" s="2">
        <f t="shared" si="0"/>
        <v>0</v>
      </c>
      <c r="H13" s="2">
        <f t="shared" si="1"/>
        <v>0</v>
      </c>
      <c r="I13" s="2">
        <f t="shared" si="2"/>
        <v>0</v>
      </c>
      <c r="J13" s="34">
        <f t="shared" si="3"/>
        <v>0</v>
      </c>
      <c r="K13" s="35">
        <f t="shared" si="4"/>
        <v>0</v>
      </c>
      <c r="M13" s="37">
        <f t="shared" si="5"/>
        <v>0</v>
      </c>
    </row>
    <row r="14" spans="1:13" s="3" customFormat="1" ht="12.75">
      <c r="A14" s="6"/>
      <c r="B14" s="38"/>
      <c r="C14" s="33">
        <v>0</v>
      </c>
      <c r="D14" s="33">
        <v>0</v>
      </c>
      <c r="E14" s="33">
        <v>0</v>
      </c>
      <c r="F14" s="33">
        <v>0</v>
      </c>
      <c r="G14" s="2">
        <f t="shared" si="0"/>
        <v>0</v>
      </c>
      <c r="H14" s="2">
        <f t="shared" si="1"/>
        <v>0</v>
      </c>
      <c r="I14" s="2">
        <f t="shared" si="2"/>
        <v>0</v>
      </c>
      <c r="J14" s="34">
        <f t="shared" si="3"/>
        <v>0</v>
      </c>
      <c r="K14" s="35">
        <f t="shared" si="4"/>
        <v>0</v>
      </c>
      <c r="M14" s="37">
        <f t="shared" si="5"/>
        <v>0</v>
      </c>
    </row>
    <row r="15" spans="1:13" s="3" customFormat="1" ht="12.75">
      <c r="A15" s="6" t="s">
        <v>43</v>
      </c>
      <c r="B15" s="38" t="s">
        <v>44</v>
      </c>
      <c r="C15" s="33">
        <v>2</v>
      </c>
      <c r="D15" s="33">
        <v>0.037</v>
      </c>
      <c r="E15" s="33">
        <v>30</v>
      </c>
      <c r="F15" s="33">
        <v>2</v>
      </c>
      <c r="G15" s="2">
        <f t="shared" si="0"/>
        <v>0.074</v>
      </c>
      <c r="H15" s="2">
        <f t="shared" si="1"/>
        <v>120</v>
      </c>
      <c r="I15" s="2">
        <f t="shared" si="2"/>
        <v>2.6674285714285717</v>
      </c>
      <c r="J15" s="34">
        <f t="shared" si="3"/>
        <v>4662</v>
      </c>
      <c r="K15" s="35">
        <f t="shared" si="4"/>
        <v>60</v>
      </c>
      <c r="M15" s="37">
        <f t="shared" si="5"/>
        <v>12174.144000000002</v>
      </c>
    </row>
    <row r="16" spans="1:13" s="3" customFormat="1" ht="12.75">
      <c r="A16" s="6" t="s">
        <v>45</v>
      </c>
      <c r="B16" s="38" t="s">
        <v>46</v>
      </c>
      <c r="C16" s="33">
        <v>2</v>
      </c>
      <c r="D16" s="33">
        <v>0.037</v>
      </c>
      <c r="E16" s="33">
        <v>30</v>
      </c>
      <c r="F16" s="33">
        <v>2</v>
      </c>
      <c r="G16" s="2">
        <f t="shared" si="0"/>
        <v>0.074</v>
      </c>
      <c r="H16" s="2">
        <f t="shared" si="1"/>
        <v>120</v>
      </c>
      <c r="I16" s="2">
        <f t="shared" si="2"/>
        <v>2.6674285714285717</v>
      </c>
      <c r="J16" s="34">
        <f t="shared" si="3"/>
        <v>4662</v>
      </c>
      <c r="K16" s="35">
        <f t="shared" si="4"/>
        <v>60</v>
      </c>
      <c r="M16" s="37">
        <f t="shared" si="5"/>
        <v>12174.144000000002</v>
      </c>
    </row>
    <row r="17" spans="1:13" s="3" customFormat="1" ht="12.75">
      <c r="A17" s="40" t="s">
        <v>47</v>
      </c>
      <c r="B17" s="38" t="s">
        <v>48</v>
      </c>
      <c r="C17" s="33">
        <v>2</v>
      </c>
      <c r="D17" s="33">
        <v>0.037</v>
      </c>
      <c r="E17" s="33">
        <v>50</v>
      </c>
      <c r="F17" s="33">
        <v>2</v>
      </c>
      <c r="G17" s="2">
        <f t="shared" si="0"/>
        <v>0.074</v>
      </c>
      <c r="H17" s="2">
        <f t="shared" si="1"/>
        <v>200</v>
      </c>
      <c r="I17" s="2">
        <f t="shared" si="2"/>
        <v>4.445714285714286</v>
      </c>
      <c r="J17" s="34">
        <f t="shared" si="3"/>
        <v>4662</v>
      </c>
      <c r="K17" s="35">
        <f t="shared" si="4"/>
        <v>100</v>
      </c>
      <c r="M17" s="37">
        <f t="shared" si="5"/>
        <v>20290.24</v>
      </c>
    </row>
    <row r="18" spans="1:13" ht="12.75">
      <c r="A18" s="40" t="s">
        <v>49</v>
      </c>
      <c r="B18" s="38" t="s">
        <v>50</v>
      </c>
      <c r="C18" s="33">
        <v>1</v>
      </c>
      <c r="D18" s="33">
        <v>0.074</v>
      </c>
      <c r="E18" s="33">
        <v>25</v>
      </c>
      <c r="F18" s="33">
        <v>4</v>
      </c>
      <c r="G18" s="2">
        <f t="shared" si="0"/>
        <v>0.074</v>
      </c>
      <c r="H18" s="2">
        <f t="shared" si="1"/>
        <v>100</v>
      </c>
      <c r="I18" s="2">
        <f t="shared" si="2"/>
        <v>2.222857142857143</v>
      </c>
      <c r="J18" s="34">
        <f t="shared" si="3"/>
        <v>4662</v>
      </c>
      <c r="K18" s="35">
        <f t="shared" si="4"/>
        <v>25</v>
      </c>
      <c r="M18" s="37">
        <f t="shared" si="5"/>
        <v>10145.12</v>
      </c>
    </row>
    <row r="19" spans="1:13" ht="12.75">
      <c r="A19" s="40" t="s">
        <v>51</v>
      </c>
      <c r="B19" s="38" t="s">
        <v>52</v>
      </c>
      <c r="C19" s="33">
        <v>1</v>
      </c>
      <c r="D19" s="33">
        <v>0.089</v>
      </c>
      <c r="E19" s="33">
        <v>30</v>
      </c>
      <c r="F19" s="33">
        <v>4</v>
      </c>
      <c r="G19" s="2">
        <f t="shared" si="0"/>
        <v>0.089</v>
      </c>
      <c r="H19" s="2">
        <f t="shared" si="1"/>
        <v>120</v>
      </c>
      <c r="I19" s="2">
        <f t="shared" si="2"/>
        <v>2.6674285714285717</v>
      </c>
      <c r="J19" s="34">
        <f t="shared" si="3"/>
        <v>5607</v>
      </c>
      <c r="K19" s="35">
        <f t="shared" si="4"/>
        <v>30</v>
      </c>
      <c r="M19" s="37">
        <f t="shared" si="5"/>
        <v>12174.144000000002</v>
      </c>
    </row>
    <row r="20" spans="1:13" ht="12.75">
      <c r="A20" s="40" t="s">
        <v>53</v>
      </c>
      <c r="B20" s="38" t="s">
        <v>54</v>
      </c>
      <c r="C20" s="33">
        <v>1</v>
      </c>
      <c r="D20" s="33">
        <v>0.111</v>
      </c>
      <c r="E20" s="33">
        <v>30</v>
      </c>
      <c r="F20" s="33">
        <v>6</v>
      </c>
      <c r="G20" s="2">
        <f t="shared" si="0"/>
        <v>0.111</v>
      </c>
      <c r="H20" s="2">
        <f t="shared" si="1"/>
        <v>180</v>
      </c>
      <c r="I20" s="2">
        <f t="shared" si="2"/>
        <v>4.001142857142857</v>
      </c>
      <c r="J20" s="34">
        <f t="shared" si="3"/>
        <v>6993</v>
      </c>
      <c r="K20" s="35">
        <f t="shared" si="4"/>
        <v>30</v>
      </c>
      <c r="M20" s="37">
        <f t="shared" si="5"/>
        <v>18261.216</v>
      </c>
    </row>
    <row r="21" spans="1:13" ht="12.75">
      <c r="A21" s="6"/>
      <c r="B21" s="3"/>
      <c r="C21" s="33">
        <v>0</v>
      </c>
      <c r="D21" s="33">
        <v>0</v>
      </c>
      <c r="E21" s="33">
        <v>0</v>
      </c>
      <c r="F21" s="33">
        <v>0</v>
      </c>
      <c r="G21" s="2">
        <f t="shared" si="0"/>
        <v>0</v>
      </c>
      <c r="H21" s="2">
        <f t="shared" si="1"/>
        <v>0</v>
      </c>
      <c r="I21" s="2">
        <f t="shared" si="2"/>
        <v>0</v>
      </c>
      <c r="J21" s="34">
        <f t="shared" si="3"/>
        <v>0</v>
      </c>
      <c r="K21" s="35">
        <f t="shared" si="4"/>
        <v>0</v>
      </c>
      <c r="M21" s="37">
        <f t="shared" si="5"/>
        <v>0</v>
      </c>
    </row>
    <row r="22" spans="1:13" ht="12.75">
      <c r="A22" s="6"/>
      <c r="B22" s="38"/>
      <c r="C22" s="33">
        <v>0</v>
      </c>
      <c r="D22" s="33">
        <v>0</v>
      </c>
      <c r="E22" s="33">
        <v>0</v>
      </c>
      <c r="F22" s="33">
        <v>0</v>
      </c>
      <c r="G22" s="2">
        <f t="shared" si="0"/>
        <v>0</v>
      </c>
      <c r="H22" s="2">
        <f t="shared" si="1"/>
        <v>0</v>
      </c>
      <c r="I22" s="2">
        <f t="shared" si="2"/>
        <v>0</v>
      </c>
      <c r="J22" s="34">
        <f t="shared" si="3"/>
        <v>0</v>
      </c>
      <c r="K22" s="35">
        <f t="shared" si="4"/>
        <v>0</v>
      </c>
      <c r="M22" s="37">
        <f t="shared" si="5"/>
        <v>0</v>
      </c>
    </row>
    <row r="23" spans="1:13" ht="12.75">
      <c r="A23" s="6" t="s">
        <v>55</v>
      </c>
      <c r="B23" s="38" t="s">
        <v>56</v>
      </c>
      <c r="C23" s="33">
        <v>2</v>
      </c>
      <c r="D23" s="33">
        <v>0.089</v>
      </c>
      <c r="E23" s="33">
        <v>50</v>
      </c>
      <c r="F23" s="33">
        <v>4</v>
      </c>
      <c r="G23" s="2">
        <f t="shared" si="0"/>
        <v>0.178</v>
      </c>
      <c r="H23" s="2">
        <f t="shared" si="1"/>
        <v>400</v>
      </c>
      <c r="I23" s="2">
        <f t="shared" si="2"/>
        <v>8.891428571428571</v>
      </c>
      <c r="J23" s="34">
        <f t="shared" si="3"/>
        <v>11214</v>
      </c>
      <c r="K23" s="35">
        <f t="shared" si="4"/>
        <v>100</v>
      </c>
      <c r="M23" s="37">
        <f t="shared" si="5"/>
        <v>40580.48</v>
      </c>
    </row>
    <row r="24" spans="1:13" ht="12.75">
      <c r="A24" s="6" t="s">
        <v>58</v>
      </c>
      <c r="B24" s="38" t="s">
        <v>57</v>
      </c>
      <c r="C24" s="33">
        <v>1</v>
      </c>
      <c r="D24" s="33">
        <v>0.074</v>
      </c>
      <c r="E24" s="33">
        <v>40</v>
      </c>
      <c r="F24" s="33">
        <v>4</v>
      </c>
      <c r="G24" s="2">
        <f t="shared" si="0"/>
        <v>0.074</v>
      </c>
      <c r="H24" s="2">
        <f t="shared" si="1"/>
        <v>160</v>
      </c>
      <c r="I24" s="2">
        <f t="shared" si="2"/>
        <v>3.5565714285714285</v>
      </c>
      <c r="J24" s="34">
        <f t="shared" si="3"/>
        <v>4662</v>
      </c>
      <c r="K24" s="35">
        <f t="shared" si="4"/>
        <v>40</v>
      </c>
      <c r="M24" s="37">
        <f t="shared" si="5"/>
        <v>16232.192</v>
      </c>
    </row>
    <row r="25" spans="1:13" ht="12.75">
      <c r="A25" s="6" t="s">
        <v>59</v>
      </c>
      <c r="B25" s="38" t="s">
        <v>60</v>
      </c>
      <c r="C25" s="33">
        <v>2</v>
      </c>
      <c r="D25" s="33">
        <v>0.092</v>
      </c>
      <c r="E25" s="33">
        <v>25</v>
      </c>
      <c r="F25" s="33">
        <v>5</v>
      </c>
      <c r="G25" s="2">
        <f t="shared" si="0"/>
        <v>0.184</v>
      </c>
      <c r="H25" s="2">
        <f t="shared" si="1"/>
        <v>250</v>
      </c>
      <c r="I25" s="2">
        <f t="shared" si="2"/>
        <v>5.557142857142857</v>
      </c>
      <c r="J25" s="34">
        <f t="shared" si="3"/>
        <v>11592</v>
      </c>
      <c r="K25" s="35">
        <f t="shared" si="4"/>
        <v>50</v>
      </c>
      <c r="M25" s="37">
        <f t="shared" si="5"/>
        <v>25362.8</v>
      </c>
    </row>
    <row r="26" spans="1:13" ht="12.75">
      <c r="A26" s="6"/>
      <c r="B26" s="38"/>
      <c r="C26" s="33">
        <v>0</v>
      </c>
      <c r="D26" s="33">
        <v>0</v>
      </c>
      <c r="E26" s="33">
        <v>0</v>
      </c>
      <c r="F26" s="33">
        <v>0</v>
      </c>
      <c r="G26" s="2">
        <f t="shared" si="0"/>
        <v>0</v>
      </c>
      <c r="H26" s="2">
        <f t="shared" si="1"/>
        <v>0</v>
      </c>
      <c r="I26" s="2">
        <f t="shared" si="2"/>
        <v>0</v>
      </c>
      <c r="J26" s="34">
        <f t="shared" si="3"/>
        <v>0</v>
      </c>
      <c r="K26" s="35">
        <f t="shared" si="4"/>
        <v>0</v>
      </c>
      <c r="M26" s="37">
        <f t="shared" si="5"/>
        <v>0</v>
      </c>
    </row>
    <row r="27" spans="1:13" ht="12.75">
      <c r="A27" s="6"/>
      <c r="B27" s="38"/>
      <c r="C27" s="33">
        <v>0</v>
      </c>
      <c r="D27" s="33">
        <v>0</v>
      </c>
      <c r="E27" s="33">
        <v>0</v>
      </c>
      <c r="F27" s="33">
        <v>0</v>
      </c>
      <c r="G27" s="2">
        <f t="shared" si="0"/>
        <v>0</v>
      </c>
      <c r="H27" s="2">
        <f t="shared" si="1"/>
        <v>0</v>
      </c>
      <c r="I27" s="2">
        <f t="shared" si="2"/>
        <v>0</v>
      </c>
      <c r="J27" s="34">
        <f t="shared" si="3"/>
        <v>0</v>
      </c>
      <c r="K27" s="35">
        <f t="shared" si="4"/>
        <v>0</v>
      </c>
      <c r="M27" s="37">
        <f t="shared" si="5"/>
        <v>0</v>
      </c>
    </row>
    <row r="28" spans="1:13" ht="12.75">
      <c r="A28" s="6" t="s">
        <v>61</v>
      </c>
      <c r="B28" s="38" t="s">
        <v>62</v>
      </c>
      <c r="C28" s="33">
        <v>3</v>
      </c>
      <c r="D28" s="33">
        <v>0.092</v>
      </c>
      <c r="E28" s="33">
        <v>25</v>
      </c>
      <c r="F28" s="33">
        <v>5</v>
      </c>
      <c r="G28" s="2">
        <f t="shared" si="0"/>
        <v>0.276</v>
      </c>
      <c r="H28" s="2">
        <f t="shared" si="1"/>
        <v>375</v>
      </c>
      <c r="I28" s="2">
        <f t="shared" si="2"/>
        <v>8.335714285714285</v>
      </c>
      <c r="J28" s="34">
        <f t="shared" si="3"/>
        <v>17388</v>
      </c>
      <c r="K28" s="35">
        <f t="shared" si="4"/>
        <v>75</v>
      </c>
      <c r="M28" s="37">
        <f t="shared" si="5"/>
        <v>38044.2</v>
      </c>
    </row>
    <row r="29" spans="1:13" ht="12.75">
      <c r="A29" s="6" t="s">
        <v>110</v>
      </c>
      <c r="B29" s="38" t="s">
        <v>63</v>
      </c>
      <c r="C29" s="33">
        <v>1</v>
      </c>
      <c r="D29" s="33">
        <v>0.044</v>
      </c>
      <c r="E29" s="33">
        <v>25</v>
      </c>
      <c r="F29" s="33">
        <v>2</v>
      </c>
      <c r="G29" s="2">
        <f t="shared" si="0"/>
        <v>0.044</v>
      </c>
      <c r="H29" s="2">
        <f t="shared" si="1"/>
        <v>50</v>
      </c>
      <c r="I29" s="2">
        <f t="shared" si="2"/>
        <v>1.1114285714285714</v>
      </c>
      <c r="J29" s="34">
        <f t="shared" si="3"/>
        <v>2772</v>
      </c>
      <c r="K29" s="35">
        <f t="shared" si="4"/>
        <v>25</v>
      </c>
      <c r="M29" s="37">
        <f t="shared" si="5"/>
        <v>5072.56</v>
      </c>
    </row>
    <row r="30" spans="1:13" ht="12.75">
      <c r="A30" s="6" t="s">
        <v>1</v>
      </c>
      <c r="B30" s="38" t="s">
        <v>2</v>
      </c>
      <c r="C30" s="33">
        <v>2</v>
      </c>
      <c r="D30" s="33">
        <v>0.115</v>
      </c>
      <c r="E30" s="33">
        <v>30</v>
      </c>
      <c r="F30" s="33">
        <v>6</v>
      </c>
      <c r="G30" s="2">
        <f t="shared" si="0"/>
        <v>0.23</v>
      </c>
      <c r="H30" s="2">
        <f t="shared" si="1"/>
        <v>360</v>
      </c>
      <c r="I30" s="2">
        <f t="shared" si="2"/>
        <v>8.002285714285714</v>
      </c>
      <c r="J30" s="34">
        <f t="shared" si="3"/>
        <v>14490</v>
      </c>
      <c r="K30" s="35">
        <f t="shared" si="4"/>
        <v>60</v>
      </c>
      <c r="M30" s="37">
        <f t="shared" si="5"/>
        <v>36522.432</v>
      </c>
    </row>
    <row r="31" spans="1:13" ht="12.75">
      <c r="A31" s="6" t="s">
        <v>3</v>
      </c>
      <c r="B31" s="38" t="s">
        <v>4</v>
      </c>
      <c r="C31" s="33">
        <v>2</v>
      </c>
      <c r="D31" s="33">
        <v>0.024</v>
      </c>
      <c r="E31" s="33">
        <v>25</v>
      </c>
      <c r="F31" s="33">
        <v>1.5</v>
      </c>
      <c r="G31" s="2">
        <f t="shared" si="0"/>
        <v>0.048</v>
      </c>
      <c r="H31" s="2">
        <f t="shared" si="1"/>
        <v>75</v>
      </c>
      <c r="I31" s="2">
        <f t="shared" si="2"/>
        <v>1.667142857142857</v>
      </c>
      <c r="J31" s="34">
        <f t="shared" si="3"/>
        <v>3024</v>
      </c>
      <c r="K31" s="35">
        <f t="shared" si="4"/>
        <v>50</v>
      </c>
      <c r="M31" s="37">
        <f t="shared" si="5"/>
        <v>7608.839999999999</v>
      </c>
    </row>
    <row r="32" spans="1:13" ht="12.75">
      <c r="A32" s="6" t="s">
        <v>5</v>
      </c>
      <c r="B32" s="38" t="s">
        <v>6</v>
      </c>
      <c r="C32" s="33">
        <v>1</v>
      </c>
      <c r="D32" s="33">
        <v>0.036</v>
      </c>
      <c r="E32" s="33">
        <v>25</v>
      </c>
      <c r="F32" s="33">
        <v>2</v>
      </c>
      <c r="G32" s="2">
        <f t="shared" si="0"/>
        <v>0.036</v>
      </c>
      <c r="H32" s="2">
        <f t="shared" si="1"/>
        <v>50</v>
      </c>
      <c r="I32" s="2">
        <f t="shared" si="2"/>
        <v>1.1114285714285714</v>
      </c>
      <c r="J32" s="34">
        <f t="shared" si="3"/>
        <v>2268</v>
      </c>
      <c r="K32" s="35">
        <f t="shared" si="4"/>
        <v>25</v>
      </c>
      <c r="M32" s="37">
        <f t="shared" si="5"/>
        <v>5072.56</v>
      </c>
    </row>
    <row r="33" spans="1:13" ht="12.75">
      <c r="A33" s="6" t="s">
        <v>7</v>
      </c>
      <c r="B33" s="38" t="s">
        <v>8</v>
      </c>
      <c r="C33" s="33">
        <v>1</v>
      </c>
      <c r="D33" s="33">
        <v>0.081</v>
      </c>
      <c r="E33" s="33">
        <v>25</v>
      </c>
      <c r="F33" s="33">
        <v>4</v>
      </c>
      <c r="G33" s="2">
        <f t="shared" si="0"/>
        <v>0.081</v>
      </c>
      <c r="H33" s="2">
        <f t="shared" si="1"/>
        <v>100</v>
      </c>
      <c r="I33" s="2">
        <f t="shared" si="2"/>
        <v>2.222857142857143</v>
      </c>
      <c r="J33" s="34">
        <f t="shared" si="3"/>
        <v>5103</v>
      </c>
      <c r="K33" s="35">
        <f t="shared" si="4"/>
        <v>25</v>
      </c>
      <c r="L33" t="s">
        <v>72</v>
      </c>
      <c r="M33" s="37">
        <f t="shared" si="5"/>
        <v>10145.12</v>
      </c>
    </row>
    <row r="34" spans="1:13" ht="12.75">
      <c r="A34" s="6"/>
      <c r="B34" s="38"/>
      <c r="C34" s="33">
        <v>0</v>
      </c>
      <c r="D34" s="33">
        <v>0</v>
      </c>
      <c r="E34" s="33">
        <v>0</v>
      </c>
      <c r="F34" s="33">
        <v>0</v>
      </c>
      <c r="G34" s="2">
        <f t="shared" si="0"/>
        <v>0</v>
      </c>
      <c r="H34" s="2">
        <f t="shared" si="1"/>
        <v>0</v>
      </c>
      <c r="I34" s="2">
        <f t="shared" si="2"/>
        <v>0</v>
      </c>
      <c r="J34" s="34">
        <f t="shared" si="3"/>
        <v>0</v>
      </c>
      <c r="K34" s="35">
        <f t="shared" si="4"/>
        <v>0</v>
      </c>
      <c r="M34" s="37">
        <f t="shared" si="5"/>
        <v>0</v>
      </c>
    </row>
    <row r="35" spans="1:13" ht="12.75">
      <c r="A35" s="6"/>
      <c r="B35" s="38"/>
      <c r="C35" s="33">
        <v>0</v>
      </c>
      <c r="D35" s="33">
        <v>0</v>
      </c>
      <c r="E35" s="33">
        <v>0</v>
      </c>
      <c r="F35" s="33">
        <v>0</v>
      </c>
      <c r="G35" s="2">
        <f t="shared" si="0"/>
        <v>0</v>
      </c>
      <c r="H35" s="2">
        <f t="shared" si="1"/>
        <v>0</v>
      </c>
      <c r="I35" s="2">
        <f t="shared" si="2"/>
        <v>0</v>
      </c>
      <c r="J35" s="34">
        <f t="shared" si="3"/>
        <v>0</v>
      </c>
      <c r="K35" s="35">
        <f t="shared" si="4"/>
        <v>0</v>
      </c>
      <c r="M35" s="37">
        <f t="shared" si="5"/>
        <v>0</v>
      </c>
    </row>
    <row r="36" spans="1:13" ht="12.75">
      <c r="A36" s="6" t="s">
        <v>9</v>
      </c>
      <c r="B36" s="38" t="s">
        <v>10</v>
      </c>
      <c r="C36" s="33">
        <v>2</v>
      </c>
      <c r="D36" s="33">
        <v>0.089</v>
      </c>
      <c r="E36" s="33">
        <v>50</v>
      </c>
      <c r="F36" s="33">
        <v>4</v>
      </c>
      <c r="G36" s="2">
        <f t="shared" si="0"/>
        <v>0.178</v>
      </c>
      <c r="H36" s="2">
        <f t="shared" si="1"/>
        <v>400</v>
      </c>
      <c r="I36" s="2">
        <f t="shared" si="2"/>
        <v>8.891428571428571</v>
      </c>
      <c r="J36" s="34">
        <f t="shared" si="3"/>
        <v>11214</v>
      </c>
      <c r="K36" s="35">
        <f t="shared" si="4"/>
        <v>100</v>
      </c>
      <c r="M36" s="37">
        <f t="shared" si="5"/>
        <v>40580.48</v>
      </c>
    </row>
    <row r="37" spans="1:13" ht="12.75">
      <c r="A37" s="6" t="s">
        <v>11</v>
      </c>
      <c r="B37" s="38" t="s">
        <v>12</v>
      </c>
      <c r="C37" s="33">
        <v>1</v>
      </c>
      <c r="D37" s="33">
        <v>0.067</v>
      </c>
      <c r="E37" s="33">
        <v>25</v>
      </c>
      <c r="F37" s="33">
        <v>3</v>
      </c>
      <c r="G37" s="2">
        <f t="shared" si="0"/>
        <v>0.067</v>
      </c>
      <c r="H37" s="2">
        <f t="shared" si="1"/>
        <v>75</v>
      </c>
      <c r="I37" s="2">
        <f t="shared" si="2"/>
        <v>1.667142857142857</v>
      </c>
      <c r="J37" s="34">
        <f t="shared" si="3"/>
        <v>4221</v>
      </c>
      <c r="K37" s="35">
        <f t="shared" si="4"/>
        <v>25</v>
      </c>
      <c r="M37" s="37">
        <f t="shared" si="5"/>
        <v>7608.839999999999</v>
      </c>
    </row>
    <row r="38" spans="1:13" ht="12.75">
      <c r="A38" s="6" t="s">
        <v>13</v>
      </c>
      <c r="B38" s="38" t="s">
        <v>14</v>
      </c>
      <c r="C38" s="33">
        <v>3</v>
      </c>
      <c r="D38" s="33">
        <v>0.056</v>
      </c>
      <c r="E38" s="33">
        <v>25</v>
      </c>
      <c r="F38" s="33">
        <v>3</v>
      </c>
      <c r="G38" s="2">
        <f t="shared" si="0"/>
        <v>0.168</v>
      </c>
      <c r="H38" s="2">
        <f t="shared" si="1"/>
        <v>225</v>
      </c>
      <c r="I38" s="2">
        <f t="shared" si="2"/>
        <v>5.001428571428572</v>
      </c>
      <c r="J38" s="34">
        <f t="shared" si="3"/>
        <v>10584</v>
      </c>
      <c r="K38" s="35">
        <f t="shared" si="4"/>
        <v>75</v>
      </c>
      <c r="M38" s="37">
        <f t="shared" si="5"/>
        <v>22826.52</v>
      </c>
    </row>
    <row r="39" spans="1:13" ht="12.75">
      <c r="A39" s="6" t="s">
        <v>15</v>
      </c>
      <c r="B39" s="38" t="s">
        <v>16</v>
      </c>
      <c r="C39" s="33">
        <v>1</v>
      </c>
      <c r="D39" s="33">
        <v>0.056</v>
      </c>
      <c r="E39" s="33">
        <v>25</v>
      </c>
      <c r="F39" s="33">
        <v>3</v>
      </c>
      <c r="G39" s="2">
        <f t="shared" si="0"/>
        <v>0.056</v>
      </c>
      <c r="H39" s="2">
        <f t="shared" si="1"/>
        <v>75</v>
      </c>
      <c r="I39" s="2">
        <f t="shared" si="2"/>
        <v>1.667142857142857</v>
      </c>
      <c r="J39" s="34">
        <f t="shared" si="3"/>
        <v>3528</v>
      </c>
      <c r="K39" s="35">
        <f t="shared" si="4"/>
        <v>25</v>
      </c>
      <c r="M39" s="37">
        <f t="shared" si="5"/>
        <v>7608.839999999999</v>
      </c>
    </row>
    <row r="40" spans="1:13" ht="12.75">
      <c r="A40" s="6" t="s">
        <v>17</v>
      </c>
      <c r="B40" s="38" t="s">
        <v>18</v>
      </c>
      <c r="C40" s="33">
        <v>1</v>
      </c>
      <c r="D40" s="33">
        <v>0.056</v>
      </c>
      <c r="E40" s="33">
        <v>25</v>
      </c>
      <c r="F40" s="33">
        <v>3</v>
      </c>
      <c r="G40" s="2">
        <f t="shared" si="0"/>
        <v>0.056</v>
      </c>
      <c r="H40" s="2">
        <f t="shared" si="1"/>
        <v>75</v>
      </c>
      <c r="I40" s="2">
        <f t="shared" si="2"/>
        <v>1.667142857142857</v>
      </c>
      <c r="J40" s="34">
        <f t="shared" si="3"/>
        <v>3528</v>
      </c>
      <c r="K40" s="35">
        <f t="shared" si="4"/>
        <v>25</v>
      </c>
      <c r="M40" s="37">
        <f t="shared" si="5"/>
        <v>7608.839999999999</v>
      </c>
    </row>
    <row r="41" spans="1:13" ht="12.75">
      <c r="A41" s="6" t="s">
        <v>19</v>
      </c>
      <c r="B41" s="38" t="s">
        <v>24</v>
      </c>
      <c r="C41" s="33">
        <v>1</v>
      </c>
      <c r="D41" s="33">
        <v>0.074</v>
      </c>
      <c r="E41" s="33">
        <v>30</v>
      </c>
      <c r="F41" s="33">
        <v>4</v>
      </c>
      <c r="G41" s="2">
        <f t="shared" si="0"/>
        <v>0.074</v>
      </c>
      <c r="H41" s="2">
        <f t="shared" si="1"/>
        <v>120</v>
      </c>
      <c r="I41" s="2">
        <f t="shared" si="2"/>
        <v>2.6674285714285717</v>
      </c>
      <c r="J41" s="34">
        <f t="shared" si="3"/>
        <v>4662</v>
      </c>
      <c r="K41" s="35">
        <f t="shared" si="4"/>
        <v>30</v>
      </c>
      <c r="M41" s="37">
        <f t="shared" si="5"/>
        <v>12174.144000000002</v>
      </c>
    </row>
    <row r="42" spans="1:13" ht="12.75">
      <c r="A42" s="6" t="s">
        <v>20</v>
      </c>
      <c r="B42" s="38" t="s">
        <v>23</v>
      </c>
      <c r="C42" s="33">
        <v>1</v>
      </c>
      <c r="D42" s="33">
        <v>0.056</v>
      </c>
      <c r="E42" s="33">
        <v>25</v>
      </c>
      <c r="F42" s="33">
        <v>3</v>
      </c>
      <c r="G42" s="2">
        <f t="shared" si="0"/>
        <v>0.056</v>
      </c>
      <c r="H42" s="2">
        <f t="shared" si="1"/>
        <v>75</v>
      </c>
      <c r="I42" s="2">
        <f t="shared" si="2"/>
        <v>1.667142857142857</v>
      </c>
      <c r="J42" s="34">
        <f t="shared" si="3"/>
        <v>3528</v>
      </c>
      <c r="K42" s="35">
        <f t="shared" si="4"/>
        <v>25</v>
      </c>
      <c r="M42" s="37">
        <f t="shared" si="5"/>
        <v>7608.839999999999</v>
      </c>
    </row>
    <row r="43" spans="1:13" ht="12.75">
      <c r="A43" s="6" t="s">
        <v>21</v>
      </c>
      <c r="B43" s="38" t="s">
        <v>22</v>
      </c>
      <c r="C43" s="33">
        <v>1</v>
      </c>
      <c r="D43" s="33">
        <v>0.056</v>
      </c>
      <c r="E43" s="33">
        <v>25</v>
      </c>
      <c r="F43" s="33">
        <v>3</v>
      </c>
      <c r="G43" s="2">
        <f t="shared" si="0"/>
        <v>0.056</v>
      </c>
      <c r="H43" s="2">
        <f t="shared" si="1"/>
        <v>75</v>
      </c>
      <c r="I43" s="2">
        <f t="shared" si="2"/>
        <v>1.667142857142857</v>
      </c>
      <c r="J43" s="34">
        <f t="shared" si="3"/>
        <v>3528</v>
      </c>
      <c r="K43" s="35">
        <f t="shared" si="4"/>
        <v>25</v>
      </c>
      <c r="M43" s="37">
        <f t="shared" si="5"/>
        <v>7608.839999999999</v>
      </c>
    </row>
    <row r="44" spans="1:13" ht="12.75">
      <c r="A44" s="40"/>
      <c r="B44" s="39"/>
      <c r="C44" s="33">
        <v>0</v>
      </c>
      <c r="D44" s="33">
        <v>0</v>
      </c>
      <c r="E44" s="33">
        <v>0</v>
      </c>
      <c r="F44" s="33">
        <v>0</v>
      </c>
      <c r="G44" s="2">
        <f t="shared" si="0"/>
        <v>0</v>
      </c>
      <c r="H44" s="2">
        <f t="shared" si="1"/>
        <v>0</v>
      </c>
      <c r="I44" s="2">
        <f t="shared" si="2"/>
        <v>0</v>
      </c>
      <c r="J44" s="34">
        <f t="shared" si="3"/>
        <v>0</v>
      </c>
      <c r="K44" s="35">
        <f t="shared" si="4"/>
        <v>0</v>
      </c>
      <c r="M44" s="37">
        <f t="shared" si="5"/>
        <v>0</v>
      </c>
    </row>
    <row r="45" spans="1:13" ht="12.75">
      <c r="A45" s="40"/>
      <c r="B45" s="39"/>
      <c r="C45" s="33">
        <v>0</v>
      </c>
      <c r="D45" s="33">
        <v>0</v>
      </c>
      <c r="E45" s="33">
        <v>0</v>
      </c>
      <c r="F45" s="33">
        <v>0</v>
      </c>
      <c r="G45" s="2">
        <f t="shared" si="0"/>
        <v>0</v>
      </c>
      <c r="H45" s="2">
        <f t="shared" si="1"/>
        <v>0</v>
      </c>
      <c r="I45" s="2">
        <f t="shared" si="2"/>
        <v>0</v>
      </c>
      <c r="J45" s="34">
        <f t="shared" si="3"/>
        <v>0</v>
      </c>
      <c r="K45" s="35">
        <f t="shared" si="4"/>
        <v>0</v>
      </c>
      <c r="M45" s="37">
        <f t="shared" si="5"/>
        <v>0</v>
      </c>
    </row>
    <row r="46" spans="1:13" ht="12.75">
      <c r="A46" s="6"/>
      <c r="B46" s="39"/>
      <c r="C46" s="33">
        <v>0</v>
      </c>
      <c r="D46" s="33">
        <v>0</v>
      </c>
      <c r="E46" s="33">
        <v>0</v>
      </c>
      <c r="F46" s="33">
        <v>0</v>
      </c>
      <c r="G46" s="2">
        <f t="shared" si="0"/>
        <v>0</v>
      </c>
      <c r="H46" s="2">
        <f t="shared" si="1"/>
        <v>0</v>
      </c>
      <c r="I46" s="2">
        <f t="shared" si="2"/>
        <v>0</v>
      </c>
      <c r="J46" s="34">
        <f t="shared" si="3"/>
        <v>0</v>
      </c>
      <c r="K46" s="35">
        <f t="shared" si="4"/>
        <v>0</v>
      </c>
      <c r="M46" s="37">
        <f t="shared" si="5"/>
        <v>0</v>
      </c>
    </row>
    <row r="47" spans="1:13" ht="12.75">
      <c r="A47" s="6"/>
      <c r="B47" s="39"/>
      <c r="C47" s="33">
        <v>0</v>
      </c>
      <c r="D47" s="33">
        <v>0</v>
      </c>
      <c r="E47" s="33">
        <v>0</v>
      </c>
      <c r="F47" s="33">
        <v>0</v>
      </c>
      <c r="G47" s="2">
        <f t="shared" si="0"/>
        <v>0</v>
      </c>
      <c r="H47" s="2">
        <f t="shared" si="1"/>
        <v>0</v>
      </c>
      <c r="I47" s="2">
        <f t="shared" si="2"/>
        <v>0</v>
      </c>
      <c r="J47" s="34">
        <f t="shared" si="3"/>
        <v>0</v>
      </c>
      <c r="K47" s="35">
        <f t="shared" si="4"/>
        <v>0</v>
      </c>
      <c r="M47" s="37">
        <f t="shared" si="5"/>
        <v>0</v>
      </c>
    </row>
    <row r="48" spans="1:13" ht="12.75">
      <c r="A48" s="41"/>
      <c r="B48" s="39"/>
      <c r="C48" s="33">
        <v>0</v>
      </c>
      <c r="D48" s="33">
        <v>0</v>
      </c>
      <c r="E48" s="33">
        <v>0</v>
      </c>
      <c r="F48" s="33">
        <v>0</v>
      </c>
      <c r="G48" s="2">
        <f t="shared" si="0"/>
        <v>0</v>
      </c>
      <c r="H48" s="2">
        <f t="shared" si="1"/>
        <v>0</v>
      </c>
      <c r="I48" s="2">
        <f t="shared" si="2"/>
        <v>0</v>
      </c>
      <c r="J48" s="34">
        <f t="shared" si="3"/>
        <v>0</v>
      </c>
      <c r="K48" s="35">
        <f t="shared" si="4"/>
        <v>0</v>
      </c>
      <c r="M48" s="37">
        <f t="shared" si="5"/>
        <v>0</v>
      </c>
    </row>
    <row r="49" spans="1:13" ht="12.75">
      <c r="A49" s="6"/>
      <c r="B49" s="38"/>
      <c r="C49" s="33">
        <v>0</v>
      </c>
      <c r="D49" s="33">
        <v>0</v>
      </c>
      <c r="E49" s="33">
        <v>0</v>
      </c>
      <c r="F49" s="33">
        <v>0</v>
      </c>
      <c r="G49" s="2">
        <f t="shared" si="0"/>
        <v>0</v>
      </c>
      <c r="H49" s="2">
        <f t="shared" si="1"/>
        <v>0</v>
      </c>
      <c r="I49" s="2">
        <f t="shared" si="2"/>
        <v>0</v>
      </c>
      <c r="J49" s="34">
        <f t="shared" si="3"/>
        <v>0</v>
      </c>
      <c r="K49" s="35">
        <f t="shared" si="4"/>
        <v>0</v>
      </c>
      <c r="L49" s="3"/>
      <c r="M49" s="37">
        <f t="shared" si="5"/>
        <v>0</v>
      </c>
    </row>
    <row r="50" spans="1:13" ht="12.75">
      <c r="A50" s="6"/>
      <c r="B50" s="38"/>
      <c r="C50" s="33">
        <v>0</v>
      </c>
      <c r="D50" s="33">
        <v>0</v>
      </c>
      <c r="E50" s="33">
        <v>0</v>
      </c>
      <c r="F50" s="33">
        <v>0</v>
      </c>
      <c r="G50" s="2">
        <f aca="true" t="shared" si="6" ref="G50:G56">D50*C50</f>
        <v>0</v>
      </c>
      <c r="H50" s="2">
        <f aca="true" t="shared" si="7" ref="H50:H56">C50*(E50*F50)</f>
        <v>0</v>
      </c>
      <c r="I50" s="2">
        <f aca="true" t="shared" si="8" ref="I50:I56">H50*11.67/525</f>
        <v>0</v>
      </c>
      <c r="J50" s="34">
        <f aca="true" t="shared" si="9" ref="J50:J56">G50*63000</f>
        <v>0</v>
      </c>
      <c r="K50" s="35">
        <f aca="true" t="shared" si="10" ref="K50:K56">E50*C50</f>
        <v>0</v>
      </c>
      <c r="M50" s="37">
        <f aca="true" t="shared" si="11" ref="M50:M56">4564*I50</f>
        <v>0</v>
      </c>
    </row>
    <row r="51" spans="1:13" ht="12.75">
      <c r="A51" s="6"/>
      <c r="B51" s="38"/>
      <c r="C51" s="33">
        <v>0</v>
      </c>
      <c r="D51" s="33">
        <v>0</v>
      </c>
      <c r="E51" s="33">
        <v>0</v>
      </c>
      <c r="F51" s="33">
        <v>0</v>
      </c>
      <c r="G51" s="2">
        <f t="shared" si="6"/>
        <v>0</v>
      </c>
      <c r="H51" s="2">
        <f t="shared" si="7"/>
        <v>0</v>
      </c>
      <c r="I51" s="2">
        <f t="shared" si="8"/>
        <v>0</v>
      </c>
      <c r="J51" s="34">
        <f t="shared" si="9"/>
        <v>0</v>
      </c>
      <c r="K51" s="35">
        <f t="shared" si="10"/>
        <v>0</v>
      </c>
      <c r="M51" s="37">
        <f t="shared" si="11"/>
        <v>0</v>
      </c>
    </row>
    <row r="52" spans="1:13" ht="12.75">
      <c r="A52" s="6"/>
      <c r="B52" s="38"/>
      <c r="C52" s="33">
        <v>0</v>
      </c>
      <c r="D52" s="33">
        <v>0</v>
      </c>
      <c r="E52" s="33">
        <v>0</v>
      </c>
      <c r="F52" s="33">
        <v>0</v>
      </c>
      <c r="G52" s="2">
        <f t="shared" si="6"/>
        <v>0</v>
      </c>
      <c r="H52" s="2">
        <f t="shared" si="7"/>
        <v>0</v>
      </c>
      <c r="I52" s="2">
        <f t="shared" si="8"/>
        <v>0</v>
      </c>
      <c r="J52" s="34">
        <f t="shared" si="9"/>
        <v>0</v>
      </c>
      <c r="K52" s="35">
        <f t="shared" si="10"/>
        <v>0</v>
      </c>
      <c r="M52" s="37">
        <f t="shared" si="11"/>
        <v>0</v>
      </c>
    </row>
    <row r="53" spans="1:13" ht="12.75">
      <c r="A53" s="6"/>
      <c r="B53" s="38"/>
      <c r="C53" s="33">
        <v>0</v>
      </c>
      <c r="D53" s="33">
        <v>0</v>
      </c>
      <c r="E53" s="33">
        <v>0</v>
      </c>
      <c r="F53" s="33">
        <v>0</v>
      </c>
      <c r="G53" s="2">
        <f t="shared" si="6"/>
        <v>0</v>
      </c>
      <c r="H53" s="2">
        <f t="shared" si="7"/>
        <v>0</v>
      </c>
      <c r="I53" s="2">
        <f t="shared" si="8"/>
        <v>0</v>
      </c>
      <c r="J53" s="34">
        <f t="shared" si="9"/>
        <v>0</v>
      </c>
      <c r="K53" s="35">
        <f t="shared" si="10"/>
        <v>0</v>
      </c>
      <c r="M53" s="37">
        <f t="shared" si="11"/>
        <v>0</v>
      </c>
    </row>
    <row r="54" spans="1:13" ht="12.75">
      <c r="A54" s="6"/>
      <c r="B54" s="38"/>
      <c r="C54" s="33">
        <v>0</v>
      </c>
      <c r="D54" s="33">
        <v>0</v>
      </c>
      <c r="E54" s="33">
        <v>0</v>
      </c>
      <c r="F54" s="33">
        <v>0</v>
      </c>
      <c r="G54" s="2">
        <f t="shared" si="6"/>
        <v>0</v>
      </c>
      <c r="H54" s="2">
        <f t="shared" si="7"/>
        <v>0</v>
      </c>
      <c r="I54" s="2">
        <f t="shared" si="8"/>
        <v>0</v>
      </c>
      <c r="J54" s="34">
        <f t="shared" si="9"/>
        <v>0</v>
      </c>
      <c r="K54" s="35">
        <f t="shared" si="10"/>
        <v>0</v>
      </c>
      <c r="M54" s="37">
        <f t="shared" si="11"/>
        <v>0</v>
      </c>
    </row>
    <row r="55" spans="1:13" ht="12.75">
      <c r="A55" s="6"/>
      <c r="B55" s="38"/>
      <c r="C55" s="33">
        <v>0</v>
      </c>
      <c r="D55" s="33">
        <v>0</v>
      </c>
      <c r="E55" s="33">
        <v>0</v>
      </c>
      <c r="F55" s="33">
        <v>0</v>
      </c>
      <c r="G55" s="2">
        <f t="shared" si="6"/>
        <v>0</v>
      </c>
      <c r="H55" s="2">
        <f t="shared" si="7"/>
        <v>0</v>
      </c>
      <c r="I55" s="2">
        <f t="shared" si="8"/>
        <v>0</v>
      </c>
      <c r="J55" s="34">
        <f t="shared" si="9"/>
        <v>0</v>
      </c>
      <c r="K55" s="35">
        <f t="shared" si="10"/>
        <v>0</v>
      </c>
      <c r="M55" s="37">
        <f t="shared" si="11"/>
        <v>0</v>
      </c>
    </row>
    <row r="56" spans="1:13" ht="13.5" thickBot="1">
      <c r="A56" s="41"/>
      <c r="B56" s="39"/>
      <c r="C56" s="42">
        <v>0</v>
      </c>
      <c r="D56" s="42">
        <v>0</v>
      </c>
      <c r="E56" s="42">
        <v>0</v>
      </c>
      <c r="F56" s="42">
        <v>0</v>
      </c>
      <c r="G56" s="43">
        <f t="shared" si="6"/>
        <v>0</v>
      </c>
      <c r="H56" s="43">
        <f t="shared" si="7"/>
        <v>0</v>
      </c>
      <c r="I56" s="43">
        <f t="shared" si="8"/>
        <v>0</v>
      </c>
      <c r="J56" s="44">
        <f t="shared" si="9"/>
        <v>0</v>
      </c>
      <c r="K56" s="48">
        <f t="shared" si="10"/>
        <v>0</v>
      </c>
      <c r="M56" s="45">
        <f t="shared" si="11"/>
        <v>0</v>
      </c>
    </row>
    <row r="57" spans="1:13" ht="19.5" customHeight="1" thickBot="1" thickTop="1">
      <c r="A57" s="9"/>
      <c r="B57" s="11"/>
      <c r="C57" s="10">
        <f>SUM(C3:C56)</f>
        <v>46</v>
      </c>
      <c r="D57" s="14"/>
      <c r="E57" s="10"/>
      <c r="F57" s="10"/>
      <c r="G57" s="12">
        <f>SUM(I3:I56)</f>
        <v>125.14685714285721</v>
      </c>
      <c r="H57" s="11"/>
      <c r="I57" s="11"/>
      <c r="J57" s="13">
        <f>SUM(J3:J56)</f>
        <v>222705</v>
      </c>
      <c r="K57" s="15">
        <f>SUM(K3:K56)</f>
        <v>1430</v>
      </c>
      <c r="M57" s="46">
        <f>SUM(M3:M56)</f>
        <v>571170.2559999997</v>
      </c>
    </row>
    <row r="58" ht="13.5" thickBot="1">
      <c r="J58" s="47"/>
    </row>
    <row r="59" spans="2:10" ht="34.5" customHeight="1" thickBot="1">
      <c r="B59" s="59" t="s">
        <v>74</v>
      </c>
      <c r="C59" s="60"/>
      <c r="D59" s="60"/>
      <c r="E59" s="60"/>
      <c r="F59" s="60"/>
      <c r="G59" s="60"/>
      <c r="H59" s="60"/>
      <c r="I59" s="60"/>
      <c r="J59" s="61"/>
    </row>
    <row r="60" spans="2:10" ht="34.5" customHeight="1">
      <c r="B60" s="62" t="s">
        <v>73</v>
      </c>
      <c r="C60" s="63"/>
      <c r="D60" s="63"/>
      <c r="E60" s="63"/>
      <c r="F60" s="63"/>
      <c r="G60" s="63"/>
      <c r="H60" s="63"/>
      <c r="I60" s="63"/>
      <c r="J60" s="53">
        <f>J57</f>
        <v>222705</v>
      </c>
    </row>
    <row r="61" spans="2:10" ht="34.5" customHeight="1">
      <c r="B61" s="64" t="s">
        <v>67</v>
      </c>
      <c r="C61" s="65"/>
      <c r="D61" s="65"/>
      <c r="E61" s="65"/>
      <c r="F61" s="65"/>
      <c r="G61" s="65"/>
      <c r="H61" s="65"/>
      <c r="I61" s="65"/>
      <c r="J61" s="53">
        <v>0</v>
      </c>
    </row>
    <row r="62" spans="2:10" ht="34.5" customHeight="1">
      <c r="B62" s="64" t="s">
        <v>68</v>
      </c>
      <c r="C62" s="65"/>
      <c r="D62" s="65"/>
      <c r="E62" s="65"/>
      <c r="F62" s="65"/>
      <c r="G62" s="65"/>
      <c r="H62" s="65"/>
      <c r="I62" s="65"/>
      <c r="J62" s="53">
        <v>0</v>
      </c>
    </row>
    <row r="63" spans="2:10" ht="34.5" customHeight="1">
      <c r="B63" s="64" t="s">
        <v>69</v>
      </c>
      <c r="C63" s="65"/>
      <c r="D63" s="65"/>
      <c r="E63" s="65"/>
      <c r="F63" s="65"/>
      <c r="G63" s="65"/>
      <c r="H63" s="65"/>
      <c r="I63" s="65"/>
      <c r="J63" s="53">
        <v>0</v>
      </c>
    </row>
    <row r="64" spans="2:10" ht="34.5" customHeight="1" thickBot="1">
      <c r="B64" s="64" t="s">
        <v>70</v>
      </c>
      <c r="C64" s="65"/>
      <c r="D64" s="65"/>
      <c r="E64" s="65"/>
      <c r="F64" s="65"/>
      <c r="G64" s="65"/>
      <c r="H64" s="65"/>
      <c r="I64" s="65"/>
      <c r="J64" s="54">
        <v>0</v>
      </c>
    </row>
    <row r="65" spans="2:10" ht="34.5" customHeight="1" thickBot="1" thickTop="1">
      <c r="B65" s="70"/>
      <c r="C65" s="71"/>
      <c r="D65" s="71"/>
      <c r="E65" s="71"/>
      <c r="F65" s="71"/>
      <c r="G65" s="76" t="s">
        <v>76</v>
      </c>
      <c r="H65" s="76"/>
      <c r="I65" s="76"/>
      <c r="J65" s="55">
        <f>SUM(J60:J64)</f>
        <v>222705</v>
      </c>
    </row>
    <row r="66" spans="2:10" ht="13.5" thickBot="1">
      <c r="B66" s="75"/>
      <c r="C66" s="75"/>
      <c r="D66" s="75"/>
      <c r="E66" s="75"/>
      <c r="F66" s="75"/>
      <c r="G66" s="75"/>
      <c r="H66" s="75"/>
      <c r="I66" s="75"/>
      <c r="J66" s="75"/>
    </row>
    <row r="67" spans="2:10" ht="37.5" customHeight="1">
      <c r="B67" s="72" t="s">
        <v>71</v>
      </c>
      <c r="C67" s="73"/>
      <c r="D67" s="73"/>
      <c r="E67" s="73"/>
      <c r="F67" s="73"/>
      <c r="G67" s="73"/>
      <c r="H67" s="73"/>
      <c r="I67" s="73"/>
      <c r="J67" s="74"/>
    </row>
    <row r="68" spans="2:10" ht="37.5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ht="37.5" customHeight="1">
      <c r="B69" s="64" t="s">
        <v>64</v>
      </c>
      <c r="C69" s="65"/>
      <c r="D69" s="65"/>
      <c r="E69" s="65"/>
      <c r="F69" s="65"/>
      <c r="G69" s="65"/>
      <c r="H69" s="65"/>
      <c r="I69" s="65"/>
      <c r="J69" s="66"/>
    </row>
    <row r="70" spans="2:10" ht="37.5" customHeight="1">
      <c r="B70" s="64" t="s">
        <v>65</v>
      </c>
      <c r="C70" s="65"/>
      <c r="D70" s="65"/>
      <c r="E70" s="65"/>
      <c r="F70" s="65"/>
      <c r="G70" s="65"/>
      <c r="H70" s="65"/>
      <c r="I70" s="65"/>
      <c r="J70" s="66"/>
    </row>
    <row r="71" spans="2:10" ht="37.5" customHeight="1" thickBot="1">
      <c r="B71" s="67" t="s">
        <v>66</v>
      </c>
      <c r="C71" s="68"/>
      <c r="D71" s="68"/>
      <c r="E71" s="68"/>
      <c r="F71" s="68"/>
      <c r="G71" s="68"/>
      <c r="H71" s="68"/>
      <c r="I71" s="68"/>
      <c r="J71" s="69"/>
    </row>
  </sheetData>
  <mergeCells count="15">
    <mergeCell ref="B70:J70"/>
    <mergeCell ref="B71:J71"/>
    <mergeCell ref="B65:F65"/>
    <mergeCell ref="B67:J67"/>
    <mergeCell ref="B66:J66"/>
    <mergeCell ref="G65:I65"/>
    <mergeCell ref="B68:J68"/>
    <mergeCell ref="B69:J69"/>
    <mergeCell ref="A1:M1"/>
    <mergeCell ref="B59:J59"/>
    <mergeCell ref="B60:I60"/>
    <mergeCell ref="B61:I61"/>
    <mergeCell ref="B63:I63"/>
    <mergeCell ref="B64:I64"/>
    <mergeCell ref="B62:I62"/>
  </mergeCells>
  <printOptions/>
  <pageMargins left="0.75" right="0.75" top="1" bottom="1" header="0.5" footer="0.5"/>
  <pageSetup fitToHeight="1" fitToWidth="1" orientation="portrait" scale="4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125" zoomScaleNormal="125" workbookViewId="0" topLeftCell="A1">
      <selection activeCell="A1" sqref="A1:H1"/>
    </sheetView>
  </sheetViews>
  <sheetFormatPr defaultColWidth="11.00390625" defaultRowHeight="12.75"/>
  <cols>
    <col min="1" max="1" width="9.00390625" style="0" bestFit="1" customWidth="1"/>
    <col min="2" max="2" width="30.75390625" style="0" bestFit="1" customWidth="1"/>
    <col min="3" max="3" width="10.00390625" style="1" bestFit="1" customWidth="1"/>
    <col min="4" max="4" width="7.625" style="1" customWidth="1"/>
    <col min="5" max="5" width="7.875" style="0" customWidth="1"/>
    <col min="6" max="6" width="7.25390625" style="0" customWidth="1"/>
    <col min="7" max="7" width="13.00390625" style="0" bestFit="1" customWidth="1"/>
    <col min="8" max="8" width="8.00390625" style="0" bestFit="1" customWidth="1"/>
  </cols>
  <sheetData>
    <row r="1" spans="1:8" ht="63.75" customHeight="1" thickBot="1">
      <c r="A1" s="56" t="s">
        <v>93</v>
      </c>
      <c r="B1" s="57"/>
      <c r="C1" s="57"/>
      <c r="D1" s="57"/>
      <c r="E1" s="57"/>
      <c r="F1" s="57"/>
      <c r="G1" s="57"/>
      <c r="H1" s="58"/>
    </row>
    <row r="2" spans="1:8" ht="42" customHeight="1" thickBot="1">
      <c r="A2" s="19" t="s">
        <v>78</v>
      </c>
      <c r="B2" s="5" t="s">
        <v>79</v>
      </c>
      <c r="C2" s="5" t="s">
        <v>77</v>
      </c>
      <c r="D2" s="5" t="s">
        <v>81</v>
      </c>
      <c r="E2" s="22" t="s">
        <v>80</v>
      </c>
      <c r="F2" s="22" t="s">
        <v>82</v>
      </c>
      <c r="G2" s="22" t="s">
        <v>83</v>
      </c>
      <c r="H2" s="23" t="s">
        <v>84</v>
      </c>
    </row>
    <row r="3" spans="1:8" ht="12.75">
      <c r="A3" s="28" t="s">
        <v>91</v>
      </c>
      <c r="B3" s="17" t="s">
        <v>94</v>
      </c>
      <c r="C3" s="18">
        <v>40</v>
      </c>
      <c r="D3" s="18">
        <v>2</v>
      </c>
      <c r="E3" s="18">
        <v>0.111</v>
      </c>
      <c r="F3" s="24">
        <f aca="true" t="shared" si="0" ref="F3:F54">E3*D3</f>
        <v>0.222</v>
      </c>
      <c r="G3" s="25">
        <f>F3*63000</f>
        <v>13986</v>
      </c>
      <c r="H3" s="29">
        <f>C3*D3</f>
        <v>80</v>
      </c>
    </row>
    <row r="4" spans="1:8" ht="12.75">
      <c r="A4" s="28" t="s">
        <v>92</v>
      </c>
      <c r="B4" s="17" t="s">
        <v>95</v>
      </c>
      <c r="C4" s="18">
        <v>40</v>
      </c>
      <c r="D4" s="18">
        <v>2</v>
      </c>
      <c r="E4" s="18">
        <v>0.111</v>
      </c>
      <c r="F4" s="24">
        <f t="shared" si="0"/>
        <v>0.222</v>
      </c>
      <c r="G4" s="25">
        <f>F4*63000</f>
        <v>13986</v>
      </c>
      <c r="H4" s="29">
        <f>C4*D4</f>
        <v>80</v>
      </c>
    </row>
    <row r="5" spans="1:8" ht="12.75">
      <c r="A5" s="28" t="s">
        <v>89</v>
      </c>
      <c r="B5" s="17" t="s">
        <v>96</v>
      </c>
      <c r="C5" s="18">
        <v>40</v>
      </c>
      <c r="D5" s="18">
        <v>3</v>
      </c>
      <c r="E5" s="18">
        <v>0.111</v>
      </c>
      <c r="F5" s="24">
        <f t="shared" si="0"/>
        <v>0.333</v>
      </c>
      <c r="G5" s="25">
        <f>F5*63000</f>
        <v>20979</v>
      </c>
      <c r="H5" s="29">
        <f>C5*D5</f>
        <v>120</v>
      </c>
    </row>
    <row r="6" spans="1:8" ht="12.75">
      <c r="A6" s="28" t="s">
        <v>90</v>
      </c>
      <c r="B6" s="17" t="s">
        <v>97</v>
      </c>
      <c r="C6" s="18">
        <v>40</v>
      </c>
      <c r="D6" s="18">
        <v>4</v>
      </c>
      <c r="E6" s="18">
        <v>0.111</v>
      </c>
      <c r="F6" s="24">
        <f>E6*D6</f>
        <v>0.444</v>
      </c>
      <c r="G6" s="25">
        <f>F6*63000</f>
        <v>27972</v>
      </c>
      <c r="H6" s="29">
        <f>C6*D6</f>
        <v>160</v>
      </c>
    </row>
    <row r="7" spans="1:8" ht="12.75">
      <c r="A7" s="28"/>
      <c r="B7" s="17"/>
      <c r="C7" s="18"/>
      <c r="D7" s="18"/>
      <c r="E7" s="18"/>
      <c r="F7" s="24">
        <f>E7*D7</f>
        <v>0</v>
      </c>
      <c r="G7" s="25">
        <f>F7*63000</f>
        <v>0</v>
      </c>
      <c r="H7" s="29">
        <f>C7*D7</f>
        <v>0</v>
      </c>
    </row>
    <row r="8" spans="1:8" ht="12.75">
      <c r="A8" s="28"/>
      <c r="B8" s="17"/>
      <c r="C8" s="18"/>
      <c r="D8" s="18"/>
      <c r="E8" s="18"/>
      <c r="F8" s="24">
        <f t="shared" si="0"/>
        <v>0</v>
      </c>
      <c r="G8" s="25">
        <f aca="true" t="shared" si="1" ref="G8:G54">F8*63000</f>
        <v>0</v>
      </c>
      <c r="H8" s="29">
        <f aca="true" t="shared" si="2" ref="H8:H53">C8*D8</f>
        <v>0</v>
      </c>
    </row>
    <row r="9" spans="1:8" ht="12.75">
      <c r="A9" s="28"/>
      <c r="B9" s="17"/>
      <c r="C9" s="18"/>
      <c r="D9" s="18"/>
      <c r="E9" s="18"/>
      <c r="F9" s="24">
        <f>E9*D9</f>
        <v>0</v>
      </c>
      <c r="G9" s="25">
        <f t="shared" si="1"/>
        <v>0</v>
      </c>
      <c r="H9" s="29">
        <f t="shared" si="2"/>
        <v>0</v>
      </c>
    </row>
    <row r="10" spans="1:8" ht="12.75">
      <c r="A10" s="28"/>
      <c r="B10" s="17"/>
      <c r="C10" s="18"/>
      <c r="D10" s="18"/>
      <c r="E10" s="18"/>
      <c r="F10" s="24">
        <f t="shared" si="0"/>
        <v>0</v>
      </c>
      <c r="G10" s="25">
        <f t="shared" si="1"/>
        <v>0</v>
      </c>
      <c r="H10" s="29">
        <f t="shared" si="2"/>
        <v>0</v>
      </c>
    </row>
    <row r="11" spans="1:8" ht="12.75">
      <c r="A11" s="28"/>
      <c r="B11" s="17"/>
      <c r="C11" s="18"/>
      <c r="D11" s="18"/>
      <c r="E11" s="18"/>
      <c r="F11" s="24">
        <f>E11*D11</f>
        <v>0</v>
      </c>
      <c r="G11" s="25">
        <f>F11*63000</f>
        <v>0</v>
      </c>
      <c r="H11" s="29">
        <f>C11*D11</f>
        <v>0</v>
      </c>
    </row>
    <row r="12" spans="1:8" ht="12.75">
      <c r="A12" s="28"/>
      <c r="B12" s="17"/>
      <c r="C12" s="18"/>
      <c r="D12" s="18"/>
      <c r="E12" s="18"/>
      <c r="F12" s="24">
        <f t="shared" si="0"/>
        <v>0</v>
      </c>
      <c r="G12" s="25">
        <f t="shared" si="1"/>
        <v>0</v>
      </c>
      <c r="H12" s="29">
        <f t="shared" si="2"/>
        <v>0</v>
      </c>
    </row>
    <row r="13" spans="1:8" ht="12.75">
      <c r="A13" s="28"/>
      <c r="B13" s="17"/>
      <c r="C13" s="18"/>
      <c r="D13" s="18"/>
      <c r="E13" s="18"/>
      <c r="F13" s="24">
        <f t="shared" si="0"/>
        <v>0</v>
      </c>
      <c r="G13" s="25">
        <f>F13*63000</f>
        <v>0</v>
      </c>
      <c r="H13" s="29">
        <f t="shared" si="2"/>
        <v>0</v>
      </c>
    </row>
    <row r="14" spans="1:8" ht="12.75">
      <c r="A14" s="28"/>
      <c r="B14" s="17"/>
      <c r="C14" s="18"/>
      <c r="D14" s="18"/>
      <c r="E14" s="18"/>
      <c r="F14" s="24">
        <f t="shared" si="0"/>
        <v>0</v>
      </c>
      <c r="G14" s="25">
        <f t="shared" si="1"/>
        <v>0</v>
      </c>
      <c r="H14" s="29">
        <f>C14*D14</f>
        <v>0</v>
      </c>
    </row>
    <row r="15" spans="1:8" ht="12.75">
      <c r="A15" s="28"/>
      <c r="B15" s="17"/>
      <c r="C15" s="18"/>
      <c r="D15" s="18"/>
      <c r="E15" s="18"/>
      <c r="F15" s="24">
        <f t="shared" si="0"/>
        <v>0</v>
      </c>
      <c r="G15" s="25">
        <f t="shared" si="1"/>
        <v>0</v>
      </c>
      <c r="H15" s="29">
        <f>C15*D15</f>
        <v>0</v>
      </c>
    </row>
    <row r="16" spans="1:8" s="3" customFormat="1" ht="12.75">
      <c r="A16" s="28"/>
      <c r="B16" s="17"/>
      <c r="C16" s="18"/>
      <c r="D16" s="18"/>
      <c r="E16" s="18"/>
      <c r="F16" s="24">
        <f t="shared" si="0"/>
        <v>0</v>
      </c>
      <c r="G16" s="25">
        <f t="shared" si="1"/>
        <v>0</v>
      </c>
      <c r="H16" s="29">
        <f t="shared" si="2"/>
        <v>0</v>
      </c>
    </row>
    <row r="17" spans="1:8" s="3" customFormat="1" ht="12.75">
      <c r="A17" s="28"/>
      <c r="B17" s="17"/>
      <c r="C17" s="18"/>
      <c r="D17" s="18"/>
      <c r="E17" s="18"/>
      <c r="F17" s="24">
        <f t="shared" si="0"/>
        <v>0</v>
      </c>
      <c r="G17" s="25">
        <f t="shared" si="1"/>
        <v>0</v>
      </c>
      <c r="H17" s="29">
        <f t="shared" si="2"/>
        <v>0</v>
      </c>
    </row>
    <row r="18" spans="1:8" s="3" customFormat="1" ht="12.75">
      <c r="A18" s="28"/>
      <c r="B18" s="17"/>
      <c r="C18" s="18"/>
      <c r="D18" s="18"/>
      <c r="E18" s="18"/>
      <c r="F18" s="24">
        <f t="shared" si="0"/>
        <v>0</v>
      </c>
      <c r="G18" s="25">
        <f t="shared" si="1"/>
        <v>0</v>
      </c>
      <c r="H18" s="29">
        <f t="shared" si="2"/>
        <v>0</v>
      </c>
    </row>
    <row r="19" spans="1:8" s="3" customFormat="1" ht="12.75">
      <c r="A19" s="28"/>
      <c r="B19" s="17"/>
      <c r="C19" s="18"/>
      <c r="D19" s="18"/>
      <c r="E19" s="18"/>
      <c r="F19" s="24">
        <f t="shared" si="0"/>
        <v>0</v>
      </c>
      <c r="G19" s="25">
        <f t="shared" si="1"/>
        <v>0</v>
      </c>
      <c r="H19" s="29">
        <f t="shared" si="2"/>
        <v>0</v>
      </c>
    </row>
    <row r="20" spans="1:8" ht="12.75">
      <c r="A20" s="28"/>
      <c r="B20" s="17"/>
      <c r="C20" s="18"/>
      <c r="D20" s="18"/>
      <c r="E20" s="18"/>
      <c r="F20" s="24">
        <f t="shared" si="0"/>
        <v>0</v>
      </c>
      <c r="G20" s="25">
        <f t="shared" si="1"/>
        <v>0</v>
      </c>
      <c r="H20" s="29">
        <f t="shared" si="2"/>
        <v>0</v>
      </c>
    </row>
    <row r="21" spans="1:8" ht="12.75">
      <c r="A21" s="28"/>
      <c r="B21" s="17"/>
      <c r="C21" s="18"/>
      <c r="D21" s="18"/>
      <c r="E21" s="18"/>
      <c r="F21" s="24">
        <f t="shared" si="0"/>
        <v>0</v>
      </c>
      <c r="G21" s="25">
        <f t="shared" si="1"/>
        <v>0</v>
      </c>
      <c r="H21" s="29">
        <f t="shared" si="2"/>
        <v>0</v>
      </c>
    </row>
    <row r="22" spans="1:8" ht="12.75">
      <c r="A22" s="28"/>
      <c r="B22" s="17"/>
      <c r="C22" s="18"/>
      <c r="D22" s="18"/>
      <c r="E22" s="18"/>
      <c r="F22" s="24">
        <f t="shared" si="0"/>
        <v>0</v>
      </c>
      <c r="G22" s="25">
        <f t="shared" si="1"/>
        <v>0</v>
      </c>
      <c r="H22" s="29">
        <f t="shared" si="2"/>
        <v>0</v>
      </c>
    </row>
    <row r="23" spans="1:8" ht="12.75">
      <c r="A23" s="28"/>
      <c r="B23" s="17"/>
      <c r="C23" s="18"/>
      <c r="D23" s="18"/>
      <c r="E23" s="18"/>
      <c r="F23" s="24">
        <f t="shared" si="0"/>
        <v>0</v>
      </c>
      <c r="G23" s="25">
        <f t="shared" si="1"/>
        <v>0</v>
      </c>
      <c r="H23" s="29">
        <f t="shared" si="2"/>
        <v>0</v>
      </c>
    </row>
    <row r="24" spans="1:8" ht="12.75">
      <c r="A24" s="28"/>
      <c r="B24" s="17"/>
      <c r="C24" s="18"/>
      <c r="D24" s="18"/>
      <c r="E24" s="18"/>
      <c r="F24" s="24">
        <f t="shared" si="0"/>
        <v>0</v>
      </c>
      <c r="G24" s="25">
        <f t="shared" si="1"/>
        <v>0</v>
      </c>
      <c r="H24" s="29">
        <f t="shared" si="2"/>
        <v>0</v>
      </c>
    </row>
    <row r="25" spans="1:8" ht="12.75">
      <c r="A25" s="28"/>
      <c r="B25" s="17"/>
      <c r="C25" s="18"/>
      <c r="D25" s="18"/>
      <c r="E25" s="18"/>
      <c r="F25" s="24">
        <f t="shared" si="0"/>
        <v>0</v>
      </c>
      <c r="G25" s="25">
        <f t="shared" si="1"/>
        <v>0</v>
      </c>
      <c r="H25" s="29">
        <f t="shared" si="2"/>
        <v>0</v>
      </c>
    </row>
    <row r="26" spans="1:8" ht="12.75">
      <c r="A26" s="28"/>
      <c r="B26" s="17"/>
      <c r="C26" s="18"/>
      <c r="D26" s="18"/>
      <c r="E26" s="18"/>
      <c r="F26" s="24">
        <f t="shared" si="0"/>
        <v>0</v>
      </c>
      <c r="G26" s="25">
        <f t="shared" si="1"/>
        <v>0</v>
      </c>
      <c r="H26" s="29">
        <f t="shared" si="2"/>
        <v>0</v>
      </c>
    </row>
    <row r="27" spans="1:8" ht="12.75">
      <c r="A27" s="28"/>
      <c r="B27" s="17"/>
      <c r="C27" s="18"/>
      <c r="D27" s="18"/>
      <c r="E27" s="18"/>
      <c r="F27" s="24">
        <f t="shared" si="0"/>
        <v>0</v>
      </c>
      <c r="G27" s="25">
        <f t="shared" si="1"/>
        <v>0</v>
      </c>
      <c r="H27" s="29">
        <f t="shared" si="2"/>
        <v>0</v>
      </c>
    </row>
    <row r="28" spans="1:8" ht="12.75">
      <c r="A28" s="28"/>
      <c r="B28" s="17"/>
      <c r="C28" s="18"/>
      <c r="D28" s="18"/>
      <c r="E28" s="18"/>
      <c r="F28" s="24">
        <f t="shared" si="0"/>
        <v>0</v>
      </c>
      <c r="G28" s="25">
        <f t="shared" si="1"/>
        <v>0</v>
      </c>
      <c r="H28" s="29">
        <f t="shared" si="2"/>
        <v>0</v>
      </c>
    </row>
    <row r="29" spans="1:8" ht="12.75">
      <c r="A29" s="28"/>
      <c r="B29" s="17"/>
      <c r="C29" s="18"/>
      <c r="D29" s="18"/>
      <c r="E29" s="18"/>
      <c r="F29" s="24">
        <f t="shared" si="0"/>
        <v>0</v>
      </c>
      <c r="G29" s="25">
        <f t="shared" si="1"/>
        <v>0</v>
      </c>
      <c r="H29" s="29">
        <f t="shared" si="2"/>
        <v>0</v>
      </c>
    </row>
    <row r="30" spans="1:8" ht="12.75">
      <c r="A30" s="28"/>
      <c r="B30" s="17"/>
      <c r="C30" s="18"/>
      <c r="D30" s="18"/>
      <c r="E30" s="18"/>
      <c r="F30" s="24">
        <f t="shared" si="0"/>
        <v>0</v>
      </c>
      <c r="G30" s="25">
        <f t="shared" si="1"/>
        <v>0</v>
      </c>
      <c r="H30" s="29">
        <f t="shared" si="2"/>
        <v>0</v>
      </c>
    </row>
    <row r="31" spans="1:8" ht="12.75">
      <c r="A31" s="28"/>
      <c r="B31" s="17"/>
      <c r="C31" s="18"/>
      <c r="D31" s="18"/>
      <c r="E31" s="18"/>
      <c r="F31" s="24">
        <f t="shared" si="0"/>
        <v>0</v>
      </c>
      <c r="G31" s="25">
        <f t="shared" si="1"/>
        <v>0</v>
      </c>
      <c r="H31" s="29">
        <f t="shared" si="2"/>
        <v>0</v>
      </c>
    </row>
    <row r="32" spans="1:8" ht="12.75">
      <c r="A32" s="28"/>
      <c r="B32" s="17"/>
      <c r="C32" s="18"/>
      <c r="D32" s="18"/>
      <c r="E32" s="18"/>
      <c r="F32" s="24">
        <f t="shared" si="0"/>
        <v>0</v>
      </c>
      <c r="G32" s="25">
        <f t="shared" si="1"/>
        <v>0</v>
      </c>
      <c r="H32" s="29">
        <f t="shared" si="2"/>
        <v>0</v>
      </c>
    </row>
    <row r="33" spans="1:8" ht="12.75">
      <c r="A33" s="28"/>
      <c r="B33" s="17"/>
      <c r="C33" s="18"/>
      <c r="D33" s="18"/>
      <c r="E33" s="18"/>
      <c r="F33" s="24">
        <f t="shared" si="0"/>
        <v>0</v>
      </c>
      <c r="G33" s="25">
        <f t="shared" si="1"/>
        <v>0</v>
      </c>
      <c r="H33" s="29">
        <f t="shared" si="2"/>
        <v>0</v>
      </c>
    </row>
    <row r="34" spans="1:8" ht="12.75">
      <c r="A34" s="28"/>
      <c r="B34" s="17"/>
      <c r="C34" s="18"/>
      <c r="D34" s="18"/>
      <c r="E34" s="18"/>
      <c r="F34" s="24">
        <f t="shared" si="0"/>
        <v>0</v>
      </c>
      <c r="G34" s="25">
        <f t="shared" si="1"/>
        <v>0</v>
      </c>
      <c r="H34" s="29">
        <f t="shared" si="2"/>
        <v>0</v>
      </c>
    </row>
    <row r="35" spans="1:8" ht="12.75">
      <c r="A35" s="28"/>
      <c r="B35" s="17"/>
      <c r="C35" s="18"/>
      <c r="D35" s="18"/>
      <c r="E35" s="18"/>
      <c r="F35" s="24">
        <f>E35*D35</f>
        <v>0</v>
      </c>
      <c r="G35" s="25">
        <f t="shared" si="1"/>
        <v>0</v>
      </c>
      <c r="H35" s="29">
        <f t="shared" si="2"/>
        <v>0</v>
      </c>
    </row>
    <row r="36" spans="1:8" ht="12.75">
      <c r="A36" s="28"/>
      <c r="B36" s="17"/>
      <c r="C36" s="18"/>
      <c r="D36" s="18"/>
      <c r="E36" s="18"/>
      <c r="F36" s="24">
        <f>E36*D36</f>
        <v>0</v>
      </c>
      <c r="G36" s="25">
        <f>F36*63000</f>
        <v>0</v>
      </c>
      <c r="H36" s="29">
        <f t="shared" si="2"/>
        <v>0</v>
      </c>
    </row>
    <row r="37" spans="1:8" ht="12.75">
      <c r="A37" s="28"/>
      <c r="B37" s="17"/>
      <c r="C37" s="18"/>
      <c r="D37" s="18"/>
      <c r="E37" s="18"/>
      <c r="F37" s="24">
        <f t="shared" si="0"/>
        <v>0</v>
      </c>
      <c r="G37" s="25">
        <f t="shared" si="1"/>
        <v>0</v>
      </c>
      <c r="H37" s="29">
        <f t="shared" si="2"/>
        <v>0</v>
      </c>
    </row>
    <row r="38" spans="1:8" ht="12.75">
      <c r="A38" s="28"/>
      <c r="B38" s="17"/>
      <c r="C38" s="18"/>
      <c r="D38" s="18"/>
      <c r="E38" s="18"/>
      <c r="F38" s="24">
        <f t="shared" si="0"/>
        <v>0</v>
      </c>
      <c r="G38" s="25">
        <f t="shared" si="1"/>
        <v>0</v>
      </c>
      <c r="H38" s="29">
        <f t="shared" si="2"/>
        <v>0</v>
      </c>
    </row>
    <row r="39" spans="1:8" ht="12.75">
      <c r="A39" s="28"/>
      <c r="B39" s="17"/>
      <c r="C39" s="18"/>
      <c r="D39" s="18"/>
      <c r="E39" s="18"/>
      <c r="F39" s="24">
        <f t="shared" si="0"/>
        <v>0</v>
      </c>
      <c r="G39" s="25">
        <f t="shared" si="1"/>
        <v>0</v>
      </c>
      <c r="H39" s="29">
        <f t="shared" si="2"/>
        <v>0</v>
      </c>
    </row>
    <row r="40" spans="1:8" ht="12.75">
      <c r="A40" s="28"/>
      <c r="B40" s="17"/>
      <c r="C40" s="18"/>
      <c r="D40" s="18"/>
      <c r="E40" s="18"/>
      <c r="F40" s="24">
        <f t="shared" si="0"/>
        <v>0</v>
      </c>
      <c r="G40" s="25">
        <f t="shared" si="1"/>
        <v>0</v>
      </c>
      <c r="H40" s="29">
        <f t="shared" si="2"/>
        <v>0</v>
      </c>
    </row>
    <row r="41" spans="1:8" ht="12.75">
      <c r="A41" s="28"/>
      <c r="B41" s="17"/>
      <c r="C41" s="18"/>
      <c r="D41" s="18"/>
      <c r="E41" s="18"/>
      <c r="F41" s="24">
        <f t="shared" si="0"/>
        <v>0</v>
      </c>
      <c r="G41" s="25">
        <f t="shared" si="1"/>
        <v>0</v>
      </c>
      <c r="H41" s="29">
        <f t="shared" si="2"/>
        <v>0</v>
      </c>
    </row>
    <row r="42" spans="1:8" ht="12.75">
      <c r="A42" s="28"/>
      <c r="B42" s="17"/>
      <c r="C42" s="18"/>
      <c r="D42" s="18"/>
      <c r="E42" s="18"/>
      <c r="F42" s="24">
        <f t="shared" si="0"/>
        <v>0</v>
      </c>
      <c r="G42" s="25">
        <f t="shared" si="1"/>
        <v>0</v>
      </c>
      <c r="H42" s="29">
        <f t="shared" si="2"/>
        <v>0</v>
      </c>
    </row>
    <row r="43" spans="1:8" ht="12.75">
      <c r="A43" s="28"/>
      <c r="B43" s="17"/>
      <c r="C43" s="18"/>
      <c r="D43" s="18"/>
      <c r="E43" s="18"/>
      <c r="F43" s="24">
        <f t="shared" si="0"/>
        <v>0</v>
      </c>
      <c r="G43" s="25">
        <f t="shared" si="1"/>
        <v>0</v>
      </c>
      <c r="H43" s="29">
        <f t="shared" si="2"/>
        <v>0</v>
      </c>
    </row>
    <row r="44" spans="1:8" ht="12.75">
      <c r="A44" s="28"/>
      <c r="B44" s="17"/>
      <c r="C44" s="18"/>
      <c r="D44" s="18"/>
      <c r="E44" s="18"/>
      <c r="F44" s="24">
        <f t="shared" si="0"/>
        <v>0</v>
      </c>
      <c r="G44" s="25">
        <f t="shared" si="1"/>
        <v>0</v>
      </c>
      <c r="H44" s="29">
        <f t="shared" si="2"/>
        <v>0</v>
      </c>
    </row>
    <row r="45" spans="1:8" ht="12.75">
      <c r="A45" s="28"/>
      <c r="B45" s="17"/>
      <c r="C45" s="18"/>
      <c r="D45" s="18"/>
      <c r="E45" s="18"/>
      <c r="F45" s="24">
        <f t="shared" si="0"/>
        <v>0</v>
      </c>
      <c r="G45" s="25">
        <f t="shared" si="1"/>
        <v>0</v>
      </c>
      <c r="H45" s="29">
        <f t="shared" si="2"/>
        <v>0</v>
      </c>
    </row>
    <row r="46" spans="1:8" ht="12.75">
      <c r="A46" s="28"/>
      <c r="B46" s="17"/>
      <c r="C46" s="18"/>
      <c r="D46" s="18"/>
      <c r="E46" s="18"/>
      <c r="F46" s="24">
        <f t="shared" si="0"/>
        <v>0</v>
      </c>
      <c r="G46" s="25">
        <f t="shared" si="1"/>
        <v>0</v>
      </c>
      <c r="H46" s="29">
        <f t="shared" si="2"/>
        <v>0</v>
      </c>
    </row>
    <row r="47" spans="1:8" ht="12.75">
      <c r="A47" s="28"/>
      <c r="B47" s="17"/>
      <c r="C47" s="18"/>
      <c r="D47" s="18"/>
      <c r="E47" s="18"/>
      <c r="F47" s="24">
        <f t="shared" si="0"/>
        <v>0</v>
      </c>
      <c r="G47" s="25">
        <f t="shared" si="1"/>
        <v>0</v>
      </c>
      <c r="H47" s="29">
        <f t="shared" si="2"/>
        <v>0</v>
      </c>
    </row>
    <row r="48" spans="1:8" ht="12.75">
      <c r="A48" s="28"/>
      <c r="B48" s="17"/>
      <c r="C48" s="18"/>
      <c r="D48" s="18"/>
      <c r="E48" s="18"/>
      <c r="F48" s="24">
        <f t="shared" si="0"/>
        <v>0</v>
      </c>
      <c r="G48" s="25">
        <f t="shared" si="1"/>
        <v>0</v>
      </c>
      <c r="H48" s="29">
        <f t="shared" si="2"/>
        <v>0</v>
      </c>
    </row>
    <row r="49" spans="1:8" ht="12.75">
      <c r="A49" s="28"/>
      <c r="B49" s="17"/>
      <c r="C49" s="18"/>
      <c r="D49" s="18"/>
      <c r="E49" s="18"/>
      <c r="F49" s="24">
        <f t="shared" si="0"/>
        <v>0</v>
      </c>
      <c r="G49" s="25">
        <f t="shared" si="1"/>
        <v>0</v>
      </c>
      <c r="H49" s="29">
        <f t="shared" si="2"/>
        <v>0</v>
      </c>
    </row>
    <row r="50" spans="1:8" ht="12.75">
      <c r="A50" s="28"/>
      <c r="B50" s="17"/>
      <c r="C50" s="18"/>
      <c r="D50" s="18"/>
      <c r="E50" s="18"/>
      <c r="F50" s="24">
        <f>E50*D50</f>
        <v>0</v>
      </c>
      <c r="G50" s="25">
        <f t="shared" si="1"/>
        <v>0</v>
      </c>
      <c r="H50" s="29">
        <f t="shared" si="2"/>
        <v>0</v>
      </c>
    </row>
    <row r="51" spans="1:8" ht="12.75">
      <c r="A51" s="28"/>
      <c r="B51" s="17"/>
      <c r="C51" s="18"/>
      <c r="D51" s="18"/>
      <c r="E51" s="18"/>
      <c r="F51" s="24">
        <f t="shared" si="0"/>
        <v>0</v>
      </c>
      <c r="G51" s="25">
        <f t="shared" si="1"/>
        <v>0</v>
      </c>
      <c r="H51" s="29">
        <f t="shared" si="2"/>
        <v>0</v>
      </c>
    </row>
    <row r="52" spans="1:8" ht="12.75">
      <c r="A52" s="28"/>
      <c r="B52" s="17"/>
      <c r="C52" s="18"/>
      <c r="D52" s="18"/>
      <c r="E52" s="18"/>
      <c r="F52" s="24">
        <f t="shared" si="0"/>
        <v>0</v>
      </c>
      <c r="G52" s="25">
        <f t="shared" si="1"/>
        <v>0</v>
      </c>
      <c r="H52" s="29">
        <f t="shared" si="2"/>
        <v>0</v>
      </c>
    </row>
    <row r="53" spans="1:8" ht="12.75">
      <c r="A53" s="28"/>
      <c r="B53" s="17"/>
      <c r="C53" s="18"/>
      <c r="D53" s="18"/>
      <c r="E53" s="18"/>
      <c r="F53" s="24">
        <f t="shared" si="0"/>
        <v>0</v>
      </c>
      <c r="G53" s="25">
        <f t="shared" si="1"/>
        <v>0</v>
      </c>
      <c r="H53" s="29">
        <f t="shared" si="2"/>
        <v>0</v>
      </c>
    </row>
    <row r="54" spans="1:8" ht="13.5" thickBot="1">
      <c r="A54" s="30"/>
      <c r="B54" s="20"/>
      <c r="C54" s="21"/>
      <c r="D54" s="21"/>
      <c r="E54" s="21"/>
      <c r="F54" s="26">
        <f t="shared" si="0"/>
        <v>0</v>
      </c>
      <c r="G54" s="27">
        <f t="shared" si="1"/>
        <v>0</v>
      </c>
      <c r="H54" s="31">
        <f>C54*D54</f>
        <v>0</v>
      </c>
    </row>
    <row r="55" spans="1:8" ht="21" customHeight="1" thickBot="1" thickTop="1">
      <c r="A55" s="9"/>
      <c r="B55" s="11"/>
      <c r="C55" s="10"/>
      <c r="D55" s="14">
        <f>SUM(D3:D54)</f>
        <v>11</v>
      </c>
      <c r="E55" s="11"/>
      <c r="F55" s="12">
        <f>SUM(F3:F54)</f>
        <v>1.221</v>
      </c>
      <c r="G55" s="13">
        <f>SUM(G3:G54)</f>
        <v>76923</v>
      </c>
      <c r="H55" s="15">
        <f>SUM(H3:H54)</f>
        <v>440</v>
      </c>
    </row>
    <row r="56" ht="13.5" thickBot="1">
      <c r="G56" s="4"/>
    </row>
    <row r="57" spans="2:7" ht="13.5" thickBot="1">
      <c r="B57" s="81" t="s">
        <v>74</v>
      </c>
      <c r="C57" s="82"/>
      <c r="D57" s="82"/>
      <c r="E57" s="82"/>
      <c r="F57" s="82"/>
      <c r="G57" s="83"/>
    </row>
    <row r="58" spans="2:7" ht="18.75" customHeight="1">
      <c r="B58" s="6" t="s">
        <v>73</v>
      </c>
      <c r="C58" s="2"/>
      <c r="D58" s="2"/>
      <c r="E58" s="3"/>
      <c r="F58" s="3"/>
      <c r="G58" s="7">
        <f>G55</f>
        <v>76923</v>
      </c>
    </row>
    <row r="59" spans="2:7" ht="18.75" customHeight="1">
      <c r="B59" s="6" t="s">
        <v>85</v>
      </c>
      <c r="C59" s="2"/>
      <c r="D59" s="2"/>
      <c r="E59" s="3"/>
      <c r="F59" s="3"/>
      <c r="G59" s="7">
        <v>80000</v>
      </c>
    </row>
    <row r="60" spans="2:7" ht="18.75" customHeight="1">
      <c r="B60" s="6" t="s">
        <v>86</v>
      </c>
      <c r="C60" s="2" t="s">
        <v>75</v>
      </c>
      <c r="D60" s="2"/>
      <c r="E60" s="3"/>
      <c r="F60" s="3"/>
      <c r="G60" s="7">
        <v>20475</v>
      </c>
    </row>
    <row r="61" spans="2:7" ht="18.75" customHeight="1">
      <c r="B61" s="6" t="s">
        <v>87</v>
      </c>
      <c r="C61" s="2"/>
      <c r="D61" s="2"/>
      <c r="E61" s="3"/>
      <c r="F61" s="3"/>
      <c r="G61" s="7">
        <v>10200</v>
      </c>
    </row>
    <row r="62" spans="2:7" ht="18.75" customHeight="1">
      <c r="B62" s="6" t="s">
        <v>88</v>
      </c>
      <c r="C62" s="2"/>
      <c r="D62" s="2"/>
      <c r="E62" s="3"/>
      <c r="F62" s="3"/>
      <c r="G62" s="7">
        <v>63000</v>
      </c>
    </row>
    <row r="63" spans="2:7" ht="18.75" customHeight="1" thickBot="1">
      <c r="B63" s="6"/>
      <c r="C63" s="2"/>
      <c r="D63" s="2"/>
      <c r="E63" s="3"/>
      <c r="F63" s="3"/>
      <c r="G63" s="8" t="s">
        <v>75</v>
      </c>
    </row>
    <row r="64" spans="2:7" ht="18.75" customHeight="1" thickBot="1" thickTop="1">
      <c r="B64" s="9"/>
      <c r="C64" s="10"/>
      <c r="D64" s="10"/>
      <c r="E64" s="80" t="s">
        <v>76</v>
      </c>
      <c r="F64" s="80"/>
      <c r="G64" s="16">
        <f>SUM(G58:G63)</f>
        <v>250598</v>
      </c>
    </row>
    <row r="67" spans="1:7" ht="12.75">
      <c r="A67" t="s">
        <v>100</v>
      </c>
      <c r="B67" s="84" t="s">
        <v>99</v>
      </c>
      <c r="C67" s="84"/>
      <c r="D67" s="84"/>
      <c r="E67" s="84"/>
      <c r="F67" s="84"/>
      <c r="G67" s="84"/>
    </row>
    <row r="68" spans="1:7" ht="12.75">
      <c r="A68" t="s">
        <v>100</v>
      </c>
      <c r="B68" s="85" t="s">
        <v>105</v>
      </c>
      <c r="C68" s="85"/>
      <c r="D68" s="85"/>
      <c r="E68" s="85"/>
      <c r="F68" s="85"/>
      <c r="G68" s="85"/>
    </row>
    <row r="69" spans="1:7" ht="12.75">
      <c r="A69" t="s">
        <v>100</v>
      </c>
      <c r="B69" s="85" t="s">
        <v>104</v>
      </c>
      <c r="C69" s="85"/>
      <c r="D69" s="85"/>
      <c r="E69" s="85"/>
      <c r="F69" s="85"/>
      <c r="G69" s="85"/>
    </row>
    <row r="70" spans="1:7" ht="12.75">
      <c r="A70" t="s">
        <v>100</v>
      </c>
      <c r="B70" s="85" t="s">
        <v>103</v>
      </c>
      <c r="C70" s="85"/>
      <c r="D70" s="85"/>
      <c r="E70" s="85"/>
      <c r="F70" s="85"/>
      <c r="G70" s="85"/>
    </row>
    <row r="71" spans="1:7" ht="12.75">
      <c r="A71" t="s">
        <v>100</v>
      </c>
      <c r="B71" s="85" t="s">
        <v>102</v>
      </c>
      <c r="C71" s="85"/>
      <c r="D71" s="85"/>
      <c r="E71" s="85"/>
      <c r="F71" s="85"/>
      <c r="G71" s="85"/>
    </row>
    <row r="72" spans="1:7" ht="12.75">
      <c r="A72" t="s">
        <v>100</v>
      </c>
      <c r="B72" s="85" t="s">
        <v>98</v>
      </c>
      <c r="C72" s="85"/>
      <c r="D72" s="85"/>
      <c r="E72" s="85"/>
      <c r="F72" s="85"/>
      <c r="G72" s="85"/>
    </row>
    <row r="73" spans="1:7" ht="12.75">
      <c r="A73" t="s">
        <v>100</v>
      </c>
      <c r="B73" s="85" t="s">
        <v>101</v>
      </c>
      <c r="C73" s="85"/>
      <c r="D73" s="85"/>
      <c r="E73" s="85"/>
      <c r="F73" s="85"/>
      <c r="G73" s="85"/>
    </row>
  </sheetData>
  <mergeCells count="10">
    <mergeCell ref="E64:F64"/>
    <mergeCell ref="B57:G57"/>
    <mergeCell ref="A1:H1"/>
    <mergeCell ref="B67:G67"/>
    <mergeCell ref="B72:G72"/>
    <mergeCell ref="B73:G73"/>
    <mergeCell ref="B68:G68"/>
    <mergeCell ref="B69:G69"/>
    <mergeCell ref="B70:G70"/>
    <mergeCell ref="B71:G71"/>
  </mergeCells>
  <printOptions/>
  <pageMargins left="0.33" right="0.26" top="0.3" bottom="0.56" header="0.2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Olga Evert</cp:lastModifiedBy>
  <cp:lastPrinted>2011-11-08T18:07:11Z</cp:lastPrinted>
  <dcterms:created xsi:type="dcterms:W3CDTF">2011-04-25T21:49:34Z</dcterms:created>
  <dcterms:modified xsi:type="dcterms:W3CDTF">2011-11-15T22:53:40Z</dcterms:modified>
  <cp:category/>
  <cp:version/>
  <cp:contentType/>
  <cp:contentStatus/>
</cp:coreProperties>
</file>